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8" activeTab="0"/>
  </bookViews>
  <sheets>
    <sheet name="Tuinvogeltelling 2016" sheetId="1" r:id="rId1"/>
    <sheet name="Synthese top10" sheetId="2" r:id="rId2"/>
    <sheet name="waarnemers" sheetId="3" r:id="rId3"/>
    <sheet name="Blad1" sheetId="4" r:id="rId4"/>
  </sheets>
  <externalReferences>
    <externalReference r:id="rId7"/>
  </externalReferences>
  <definedNames>
    <definedName name="__xlnm.Print_Area">'[1]Blad1'!$B$43:$AC$56</definedName>
    <definedName name="_xlnm.Print_Area" localSheetId="0">'[1]Blad1'!$B$43:$AC$56</definedName>
  </definedNames>
  <calcPr fullCalcOnLoad="1"/>
</workbook>
</file>

<file path=xl/sharedStrings.xml><?xml version="1.0" encoding="utf-8"?>
<sst xmlns="http://schemas.openxmlformats.org/spreadsheetml/2006/main" count="737" uniqueCount="221">
  <si>
    <t xml:space="preserve">Project </t>
  </si>
  <si>
    <t xml:space="preserve">       Tuinvogeltelling 2016</t>
  </si>
  <si>
    <t>Weekend 16-17 januari 2016</t>
  </si>
  <si>
    <t xml:space="preserve">           in Regio Oost-Brabant</t>
  </si>
  <si>
    <t>Hieronder:</t>
  </si>
  <si>
    <t>1. Tabel der waarnemingen</t>
  </si>
  <si>
    <t>2. Waarnemers</t>
  </si>
  <si>
    <t xml:space="preserve">Opzet van het project: </t>
  </si>
  <si>
    <t>3. Top tien totalen tuinvogels</t>
  </si>
  <si>
    <t>Vogels tellen op en rond de voederplaats in de tuin</t>
  </si>
  <si>
    <t>4. Top tien geregeld voorkomen</t>
  </si>
  <si>
    <t>5. Opmerkelijke soorten</t>
  </si>
  <si>
    <t>6. Grootste groepen en gemiddelden</t>
  </si>
  <si>
    <t>Aant.</t>
  </si>
  <si>
    <t>tuinen</t>
  </si>
  <si>
    <t>Waarnemers &gt;</t>
  </si>
  <si>
    <t>Aant.tuinen</t>
  </si>
  <si>
    <t>Gem.</t>
  </si>
  <si>
    <t>VDC</t>
  </si>
  <si>
    <t>DER</t>
  </si>
  <si>
    <t>LEI</t>
  </si>
  <si>
    <t>BRA</t>
  </si>
  <si>
    <t>HEG</t>
  </si>
  <si>
    <t>STS</t>
  </si>
  <si>
    <t>CHO</t>
  </si>
  <si>
    <t>VPL</t>
  </si>
  <si>
    <t>VHO</t>
  </si>
  <si>
    <t>RAP</t>
  </si>
  <si>
    <t>JAT</t>
  </si>
  <si>
    <t>NIF</t>
  </si>
  <si>
    <t>PEL</t>
  </si>
  <si>
    <t>HEM</t>
  </si>
  <si>
    <t>BEK</t>
  </si>
  <si>
    <t>VPA</t>
  </si>
  <si>
    <t>PUL</t>
  </si>
  <si>
    <t>CIL</t>
  </si>
  <si>
    <t>VBS</t>
  </si>
  <si>
    <t>LRJ</t>
  </si>
  <si>
    <t>SMP</t>
  </si>
  <si>
    <t>VTT</t>
  </si>
  <si>
    <t>VVM</t>
  </si>
  <si>
    <t>SIP</t>
  </si>
  <si>
    <t>VGF</t>
  </si>
  <si>
    <t>OLE</t>
  </si>
  <si>
    <t>CUJ</t>
  </si>
  <si>
    <t>POR</t>
  </si>
  <si>
    <t>VRY</t>
  </si>
  <si>
    <t>VUR</t>
  </si>
  <si>
    <t>BAR</t>
  </si>
  <si>
    <t>CES</t>
  </si>
  <si>
    <t>STG</t>
  </si>
  <si>
    <t>EYJ</t>
  </si>
  <si>
    <t>(zie onderaan lijst)</t>
  </si>
  <si>
    <t>Tot.</t>
  </si>
  <si>
    <t>p.tuin</t>
  </si>
  <si>
    <t>Blauwe Reiger</t>
  </si>
  <si>
    <t>Wilde Eend</t>
  </si>
  <si>
    <t>Buizerd</t>
  </si>
  <si>
    <t>Sperwer</t>
  </si>
  <si>
    <t>Torenvalk</t>
  </si>
  <si>
    <t>Waterhoen</t>
  </si>
  <si>
    <t>Zilvermeeuw</t>
  </si>
  <si>
    <t>Fazant</t>
  </si>
  <si>
    <t>Patrijs</t>
  </si>
  <si>
    <t>Holenduif</t>
  </si>
  <si>
    <t>Houtduif</t>
  </si>
  <si>
    <t>Turkse Tortel</t>
  </si>
  <si>
    <t>Steenuil</t>
  </si>
  <si>
    <t>Halsbandparkiet</t>
  </si>
  <si>
    <t>Ijsvogel</t>
  </si>
  <si>
    <t>Grote Bonte Specht</t>
  </si>
  <si>
    <t>Middelste Bonte Specht</t>
  </si>
  <si>
    <t>Groene Specht</t>
  </si>
  <si>
    <t>Zwarte Specht</t>
  </si>
  <si>
    <t>Grote Gele Kwikst</t>
  </si>
  <si>
    <t>Roodborst</t>
  </si>
  <si>
    <t>Heggenmus</t>
  </si>
  <si>
    <t>Winterkoning</t>
  </si>
  <si>
    <t>Merel</t>
  </si>
  <si>
    <t>Grote Lijster</t>
  </si>
  <si>
    <t>Zanglijster</t>
  </si>
  <si>
    <t>Kramsvogel</t>
  </si>
  <si>
    <t>Koperwiek</t>
  </si>
  <si>
    <t>Zwartkop</t>
  </si>
  <si>
    <t>Goudhaantje</t>
  </si>
  <si>
    <t>Glanskop</t>
  </si>
  <si>
    <t>Matkopmees</t>
  </si>
  <si>
    <t>Kuifmees</t>
  </si>
  <si>
    <t>Zwarte Mees</t>
  </si>
  <si>
    <t>Koolmees</t>
  </si>
  <si>
    <t>Pimpelmees</t>
  </si>
  <si>
    <t>Staartmees</t>
  </si>
  <si>
    <t>Boomkruiper</t>
  </si>
  <si>
    <t>Boomklever</t>
  </si>
  <si>
    <t>Gaai</t>
  </si>
  <si>
    <t>Ekster</t>
  </si>
  <si>
    <t>Kauw</t>
  </si>
  <si>
    <t>Roek</t>
  </si>
  <si>
    <t>Zwarte Kraai</t>
  </si>
  <si>
    <t>Spreeuw</t>
  </si>
  <si>
    <t>Huismus</t>
  </si>
  <si>
    <t>Ringmus</t>
  </si>
  <si>
    <t>Vink</t>
  </si>
  <si>
    <t>Keep</t>
  </si>
  <si>
    <t>Groenling</t>
  </si>
  <si>
    <t>Sijs</t>
  </si>
  <si>
    <t>Grote Barmsijs</t>
  </si>
  <si>
    <t>Kneu</t>
  </si>
  <si>
    <t>Putter</t>
  </si>
  <si>
    <t>Europese Kanarie</t>
  </si>
  <si>
    <t>Goudvink</t>
  </si>
  <si>
    <t>Appelvink</t>
  </si>
  <si>
    <t>Geelgors</t>
  </si>
  <si>
    <t>Rietgors</t>
  </si>
  <si>
    <t>Eekhoorn</t>
  </si>
  <si>
    <t>Totaal aantal vogels</t>
  </si>
  <si>
    <t>Aantal soorten vogels</t>
  </si>
  <si>
    <t>BDC = Vandeperre Chris, Kampenhout</t>
  </si>
  <si>
    <t>BEK = Berwaerts Koen, Zichem</t>
  </si>
  <si>
    <t>VRY = Van Rompaey Karel, Bunsbeek</t>
  </si>
  <si>
    <t>DER = Dreesen Dirk, Neerijse</t>
  </si>
  <si>
    <t>VPA = Vandepoel Annie, Diest</t>
  </si>
  <si>
    <t>VUR = Vuylsteke Roosje, Walshoutem</t>
  </si>
  <si>
    <t>LEI = Lemmens Lieve, Leuven</t>
  </si>
  <si>
    <t>PUL = Porters Lut, Diest</t>
  </si>
  <si>
    <t>BAR = Baets Roel, Bekkevoort</t>
  </si>
  <si>
    <t>BRA = Brusselle Annemie, Heverlee</t>
  </si>
  <si>
    <t>CIL = Cieters Luc, Diest</t>
  </si>
  <si>
    <t>CES = Cerulis Stany, Molenbeek-Wersbeek</t>
  </si>
  <si>
    <t>HEG = Heeren Germaine, Veltem-Beisem</t>
  </si>
  <si>
    <t>VBS = Vanden Berg Saskia, Diest</t>
  </si>
  <si>
    <t>STG = Stockx Gerrit, Hoeleden</t>
  </si>
  <si>
    <t xml:space="preserve">STS = Stulens Stef, Meerbeek </t>
  </si>
  <si>
    <t>LRS =Laeremans Johan, Tienen</t>
  </si>
  <si>
    <t>EYJ = Eyleten Jos, Kortenaken</t>
  </si>
  <si>
    <t>CHO = Chrispeels Otto, Tervuren</t>
  </si>
  <si>
    <t>SMP = Smets Philippe, Tienen</t>
  </si>
  <si>
    <t>VPL = Vanpassel Firmin, Aarschot</t>
  </si>
  <si>
    <t>VTT = Van Elst Tom, Hakendover</t>
  </si>
  <si>
    <t>VHG = Van Hoovels Gerda, Lubbeek</t>
  </si>
  <si>
    <t>VVM = Vandervenne Marc, Tienen</t>
  </si>
  <si>
    <t>EAP = Raecke Patricia, Linden</t>
  </si>
  <si>
    <t>SIP = Smit Piet, Tienen</t>
  </si>
  <si>
    <t>JAT = Jamart Toon, Holsbeek</t>
  </si>
  <si>
    <t>VGF = Vandegaer Frieda, Hoegaaarden</t>
  </si>
  <si>
    <t>NIF = Nijs Fernand, Scherpenheuvel</t>
  </si>
  <si>
    <t>OLE = Olaerts Erik, Bierbeek</t>
  </si>
  <si>
    <t>PEL = Peeters Leo, Zichem</t>
  </si>
  <si>
    <t>CUJ = Cuppens Jos, Roosbeek</t>
  </si>
  <si>
    <t>HEM = Herremans Marc, Zichem</t>
  </si>
  <si>
    <t>POR = Polfliet Renaat, Boutersem</t>
  </si>
  <si>
    <r>
      <t xml:space="preserve">Zie verder het tabblad </t>
    </r>
    <r>
      <rPr>
        <b/>
        <sz val="10"/>
        <rFont val="Arial"/>
        <family val="2"/>
      </rPr>
      <t>Synthese top 10</t>
    </r>
  </si>
  <si>
    <t>Met onze topparade met een onverwachte talrijkste vogel in onze regio.parade</t>
  </si>
  <si>
    <t>Verder ook topparade voorkomen in aantal tuinen</t>
  </si>
  <si>
    <t>en gemiddelde per tuin per soort</t>
  </si>
  <si>
    <t>Andere punten moeten nog uitgewerkt.</t>
  </si>
  <si>
    <t>Aantal vogels per soort</t>
  </si>
  <si>
    <t>In hoeveel van de 35 tuinen</t>
  </si>
  <si>
    <t>Gemiddeld aantal</t>
  </si>
  <si>
    <t>In hoeveel van de 36 tuinen</t>
  </si>
  <si>
    <t>Gemiddeld aantal per tuin</t>
  </si>
  <si>
    <t>kwam de soort voor?</t>
  </si>
  <si>
    <t>per tuin</t>
  </si>
  <si>
    <t>Soorten die niet werden gemeld en al wel in een vroeger jaar:</t>
  </si>
  <si>
    <t xml:space="preserve">Fazant, Patrijs, Grote Gele Kwikstaart, Koperwiek, Goudhaantje, Roek, </t>
  </si>
  <si>
    <t>Sijs, Grote Barmsijn, Goudvink, Appelvink, Blauwe Reiger</t>
  </si>
  <si>
    <t>Lijst waarnemers meerdere jaren</t>
  </si>
  <si>
    <t>Nog aan te passen</t>
  </si>
  <si>
    <t>ANK = Anseeuw Kobe, Bekkevoort</t>
  </si>
  <si>
    <t>BAR = Baets Roek, Bekkevoort</t>
  </si>
  <si>
    <t>BEK = Berwaerets Koen, Zichem</t>
  </si>
  <si>
    <t>BOP = Bolleire Philippe, Tienen</t>
  </si>
  <si>
    <t xml:space="preserve">BRA = Brussele Annemie, Heverlee </t>
  </si>
  <si>
    <t>CNR = Conings René, Linden</t>
  </si>
  <si>
    <t>DAA = Das August</t>
  </si>
  <si>
    <t>DBF = Delbecque Frank</t>
  </si>
  <si>
    <t>DLA = Dreelinck Ann, Lubbeek</t>
  </si>
  <si>
    <t>DLL = Decloedt Leen</t>
  </si>
  <si>
    <t>DMP = De Meirsman Peter</t>
  </si>
  <si>
    <t>DNR = De Neve Ria, Testelt</t>
  </si>
  <si>
    <t>EXP = Exelmans François, Testelt</t>
  </si>
  <si>
    <t>FEK = Feytens Kevin, Wezemaal</t>
  </si>
  <si>
    <t>FOW = Fourie Wim</t>
  </si>
  <si>
    <t>GEL = Gerrits Lut</t>
  </si>
  <si>
    <t>HAK = Hansen Krien, Heverlee</t>
  </si>
  <si>
    <t>HUM = Husson Miet, Zichem</t>
  </si>
  <si>
    <t>HUR = Huybrechts Ronny, Neerlinter</t>
  </si>
  <si>
    <t>INJ = Ingels Jos, Zoutleeuw</t>
  </si>
  <si>
    <t>JAE = Janssens Eddy, Langdorp</t>
  </si>
  <si>
    <t>JAS= Jansen Els, Winksel</t>
  </si>
  <si>
    <t>JAT = Jamart Antoon, Holsbeek</t>
  </si>
  <si>
    <t>KEW = Kempenaers Walter, Meensel-Kiezegem</t>
  </si>
  <si>
    <t>LRJ = Laeremans Johan</t>
  </si>
  <si>
    <t>LUM = Luckx Mia, Wilsele</t>
  </si>
  <si>
    <t>MEE = Meert Etienne, Rotselaar</t>
  </si>
  <si>
    <t>MEJ = Mergeay Joachim, Ransberg</t>
  </si>
  <si>
    <t>NIF = Nijs Ferdinand, Scherpenheuvel</t>
  </si>
  <si>
    <t>NIG = Nijs Griet, Landen</t>
  </si>
  <si>
    <t>PEL =  Pelegrin Peter, Tienen</t>
  </si>
  <si>
    <t>PEO = Peeters Leo, Zichem</t>
  </si>
  <si>
    <t>PLP = Pelegrin Peteer, Tienen</t>
  </si>
  <si>
    <t>POR = Polfliet Paul, Boutersem</t>
  </si>
  <si>
    <t>REA = Reygel Alain, St.-Joris-Winge</t>
  </si>
  <si>
    <t>RGM = Regent Marleen, Baal</t>
  </si>
  <si>
    <t>ROJ = Robijns Jules, Ezemaal</t>
  </si>
  <si>
    <t>ROU = Rouffa Leon, Kessel-Lo</t>
  </si>
  <si>
    <t>ROY = Roobaert Danny, Asse</t>
  </si>
  <si>
    <t>SMN = Smeyers Nicole</t>
  </si>
  <si>
    <t>UHP = Uytterhoeven Pol, Heverlee</t>
  </si>
  <si>
    <t>VHR = Verhuizen Rien, Blanden</t>
  </si>
  <si>
    <t>VLT = Van Loenhout Ton, Herent</t>
  </si>
  <si>
    <t>VMM = Van Meeuwen Marc, Molenstede</t>
  </si>
  <si>
    <t>VNP = Van Nuffel Paul, Boutersem</t>
  </si>
  <si>
    <t>VPL = Van Passel Firmin, Aarschot</t>
  </si>
  <si>
    <t>VPM = Vandeput Michaël, Tienen</t>
  </si>
  <si>
    <t>VWL = Vanderwegen Leo, Bierbeek</t>
  </si>
  <si>
    <t>VYE = Van Roy Evers, Bierbeek</t>
  </si>
  <si>
    <t>WIC = Willis Courteney</t>
  </si>
  <si>
    <t>WIR = Wils Rik, Assent</t>
  </si>
  <si>
    <t>WOA = Wouters Alex, Vossem</t>
  </si>
  <si>
    <t>ZVE = Zvar Ernesto, Walsbets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</si>
</sst>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"/>
    <numFmt numFmtId="167" formatCode="0.0"/>
  </numFmts>
  <fonts count="18">
    <font>
      <sz val="10"/>
      <name val="Arial"/>
      <family val="2"/>
    </font>
    <font>
      <b/>
      <sz val="14"/>
      <color indexed="17"/>
      <name val="Bookman Old Style"/>
      <family val="1"/>
    </font>
    <font>
      <sz val="14"/>
      <name val="Arial"/>
      <family val="2"/>
    </font>
    <font>
      <sz val="14"/>
      <name val="Bookman Old Style"/>
      <family val="1"/>
    </font>
    <font>
      <b/>
      <sz val="10"/>
      <color indexed="57"/>
      <name val="Arial"/>
      <family val="2"/>
    </font>
    <font>
      <b/>
      <u val="single"/>
      <sz val="14"/>
      <color indexed="57"/>
      <name val="Bookman Old Style"/>
      <family val="1"/>
    </font>
    <font>
      <b/>
      <sz val="10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51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173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center"/>
      <protection/>
    </xf>
    <xf numFmtId="164" fontId="0" fillId="0" borderId="0" xfId="20" applyFill="1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4" fillId="0" borderId="0" xfId="20" applyFont="1" applyFill="1" applyAlignment="1">
      <alignment horizontal="center"/>
      <protection/>
    </xf>
    <xf numFmtId="164" fontId="5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 horizontal="center"/>
      <protection/>
    </xf>
    <xf numFmtId="164" fontId="6" fillId="0" borderId="0" xfId="20" applyFont="1" applyAlignment="1">
      <alignment horizontal="center"/>
      <protection/>
    </xf>
    <xf numFmtId="164" fontId="7" fillId="0" borderId="0" xfId="20" applyFont="1" applyFill="1" applyAlignment="1">
      <alignment horizontal="center"/>
      <protection/>
    </xf>
    <xf numFmtId="164" fontId="7" fillId="0" borderId="0" xfId="20" applyFont="1" applyAlignment="1">
      <alignment horizontal="center"/>
      <protection/>
    </xf>
    <xf numFmtId="164" fontId="8" fillId="0" borderId="0" xfId="20" applyFont="1" applyAlignment="1">
      <alignment horizontal="center"/>
      <protection/>
    </xf>
    <xf numFmtId="164" fontId="4" fillId="2" borderId="1" xfId="20" applyFont="1" applyFill="1" applyBorder="1">
      <alignment/>
      <protection/>
    </xf>
    <xf numFmtId="164" fontId="4" fillId="2" borderId="2" xfId="20" applyFont="1" applyFill="1" applyBorder="1" applyAlignment="1">
      <alignment horizontal="left"/>
      <protection/>
    </xf>
    <xf numFmtId="164" fontId="4" fillId="2" borderId="2" xfId="20" applyFont="1" applyFill="1" applyBorder="1" applyAlignment="1">
      <alignment horizontal="center"/>
      <protection/>
    </xf>
    <xf numFmtId="164" fontId="0" fillId="2" borderId="2" xfId="20" applyFill="1" applyBorder="1" applyAlignment="1">
      <alignment horizontal="center"/>
      <protection/>
    </xf>
    <xf numFmtId="164" fontId="0" fillId="2" borderId="3" xfId="20" applyFill="1" applyBorder="1" applyAlignment="1">
      <alignment horizontal="center"/>
      <protection/>
    </xf>
    <xf numFmtId="164" fontId="4" fillId="2" borderId="4" xfId="20" applyFont="1" applyFill="1" applyBorder="1">
      <alignment/>
      <protection/>
    </xf>
    <xf numFmtId="164" fontId="4" fillId="2" borderId="0" xfId="20" applyFont="1" applyFill="1" applyBorder="1" applyAlignment="1">
      <alignment horizontal="left"/>
      <protection/>
    </xf>
    <xf numFmtId="164" fontId="4" fillId="2" borderId="0" xfId="20" applyFont="1" applyFill="1" applyBorder="1" applyAlignment="1">
      <alignment horizontal="center"/>
      <protection/>
    </xf>
    <xf numFmtId="164" fontId="0" fillId="2" borderId="0" xfId="20" applyFill="1" applyBorder="1" applyAlignment="1">
      <alignment horizontal="center"/>
      <protection/>
    </xf>
    <xf numFmtId="164" fontId="0" fillId="2" borderId="5" xfId="20" applyFill="1" applyBorder="1" applyAlignment="1">
      <alignment horizontal="center"/>
      <protection/>
    </xf>
    <xf numFmtId="164" fontId="0" fillId="0" borderId="0" xfId="20" applyFill="1" applyBorder="1" applyAlignment="1">
      <alignment horizontal="center"/>
      <protection/>
    </xf>
    <xf numFmtId="164" fontId="6" fillId="2" borderId="1" xfId="20" applyFont="1" applyFill="1" applyBorder="1" applyAlignment="1">
      <alignment horizontal="left"/>
      <protection/>
    </xf>
    <xf numFmtId="164" fontId="6" fillId="2" borderId="2" xfId="20" applyFont="1" applyFill="1" applyBorder="1" applyAlignment="1">
      <alignment horizontal="center"/>
      <protection/>
    </xf>
    <xf numFmtId="164" fontId="6" fillId="2" borderId="3" xfId="20" applyFont="1" applyFill="1" applyBorder="1" applyAlignment="1">
      <alignment horizontal="center"/>
      <protection/>
    </xf>
    <xf numFmtId="164" fontId="9" fillId="2" borderId="4" xfId="20" applyFont="1" applyFill="1" applyBorder="1">
      <alignment/>
      <protection/>
    </xf>
    <xf numFmtId="164" fontId="4" fillId="2" borderId="0" xfId="20" applyFont="1" applyFill="1" applyBorder="1" applyAlignment="1">
      <alignment/>
      <protection/>
    </xf>
    <xf numFmtId="164" fontId="6" fillId="2" borderId="6" xfId="20" applyFont="1" applyFill="1" applyBorder="1" applyAlignment="1">
      <alignment horizontal="left"/>
      <protection/>
    </xf>
    <xf numFmtId="164" fontId="0" fillId="2" borderId="7" xfId="20" applyFill="1" applyBorder="1" applyAlignment="1">
      <alignment horizontal="center"/>
      <protection/>
    </xf>
    <xf numFmtId="164" fontId="6" fillId="2" borderId="7" xfId="20" applyFont="1" applyFill="1" applyBorder="1" applyAlignment="1">
      <alignment horizontal="center"/>
      <protection/>
    </xf>
    <xf numFmtId="164" fontId="6" fillId="2" borderId="8" xfId="20" applyFont="1" applyFill="1" applyBorder="1" applyAlignment="1">
      <alignment horizontal="center"/>
      <protection/>
    </xf>
    <xf numFmtId="164" fontId="10" fillId="2" borderId="4" xfId="20" applyFont="1" applyFill="1" applyBorder="1" applyAlignment="1">
      <alignment horizontal="center"/>
      <protection/>
    </xf>
    <xf numFmtId="164" fontId="10" fillId="2" borderId="6" xfId="20" applyFont="1" applyFill="1" applyBorder="1">
      <alignment/>
      <protection/>
    </xf>
    <xf numFmtId="164" fontId="4" fillId="2" borderId="7" xfId="20" applyFont="1" applyFill="1" applyBorder="1" applyAlignment="1">
      <alignment/>
      <protection/>
    </xf>
    <xf numFmtId="164" fontId="4" fillId="2" borderId="7" xfId="20" applyFont="1" applyFill="1" applyBorder="1" applyAlignment="1">
      <alignment horizontal="center"/>
      <protection/>
    </xf>
    <xf numFmtId="164" fontId="0" fillId="2" borderId="8" xfId="20" applyFill="1" applyBorder="1" applyAlignment="1">
      <alignment horizontal="center"/>
      <protection/>
    </xf>
    <xf numFmtId="164" fontId="6" fillId="0" borderId="0" xfId="20" applyFont="1" applyAlignment="1">
      <alignment textRotation="90"/>
      <protection/>
    </xf>
    <xf numFmtId="164" fontId="6" fillId="0" borderId="0" xfId="20" applyFont="1" applyAlignment="1">
      <alignment horizontal="center" textRotation="90"/>
      <protection/>
    </xf>
    <xf numFmtId="164" fontId="6" fillId="3" borderId="0" xfId="20" applyFont="1" applyFill="1" applyBorder="1" applyAlignment="1">
      <alignment horizontal="center" textRotation="90"/>
      <protection/>
    </xf>
    <xf numFmtId="164" fontId="6" fillId="3" borderId="0" xfId="20" applyFont="1" applyFill="1" applyAlignment="1">
      <alignment textRotation="90"/>
      <protection/>
    </xf>
    <xf numFmtId="164" fontId="6" fillId="3" borderId="0" xfId="20" applyFont="1" applyFill="1" applyAlignment="1">
      <alignment horizontal="center" textRotation="90"/>
      <protection/>
    </xf>
    <xf numFmtId="164" fontId="11" fillId="4" borderId="9" xfId="20" applyFont="1" applyFill="1" applyBorder="1" applyAlignment="1">
      <alignment horizontal="center"/>
      <protection/>
    </xf>
    <xf numFmtId="164" fontId="4" fillId="0" borderId="0" xfId="20" applyFont="1" applyAlignment="1">
      <alignment horizontal="left"/>
      <protection/>
    </xf>
    <xf numFmtId="164" fontId="12" fillId="0" borderId="0" xfId="20" applyFont="1" applyAlignment="1">
      <alignment horizontal="center"/>
      <protection/>
    </xf>
    <xf numFmtId="164" fontId="11" fillId="4" borderId="10" xfId="20" applyFont="1" applyFill="1" applyBorder="1" applyAlignment="1">
      <alignment horizontal="center"/>
      <protection/>
    </xf>
    <xf numFmtId="164" fontId="6" fillId="5" borderId="1" xfId="20" applyFont="1" applyFill="1" applyBorder="1">
      <alignment/>
      <protection/>
    </xf>
    <xf numFmtId="164" fontId="6" fillId="6" borderId="1" xfId="20" applyFont="1" applyFill="1" applyBorder="1" applyAlignment="1">
      <alignment horizontal="center"/>
      <protection/>
    </xf>
    <xf numFmtId="164" fontId="11" fillId="4" borderId="9" xfId="20" applyFont="1" applyFill="1" applyBorder="1" applyAlignment="1">
      <alignment horizontal="right"/>
      <protection/>
    </xf>
    <xf numFmtId="164" fontId="11" fillId="7" borderId="9" xfId="20" applyFont="1" applyFill="1" applyBorder="1" applyAlignment="1">
      <alignment horizontal="center"/>
      <protection/>
    </xf>
    <xf numFmtId="164" fontId="0" fillId="0" borderId="11" xfId="20" applyFont="1" applyFill="1" applyBorder="1" applyAlignment="1">
      <alignment horizontal="center" vertical="center"/>
      <protection/>
    </xf>
    <xf numFmtId="164" fontId="0" fillId="3" borderId="12" xfId="20" applyFont="1" applyFill="1" applyBorder="1" applyAlignment="1">
      <alignment horizontal="center" vertical="center"/>
      <protection/>
    </xf>
    <xf numFmtId="164" fontId="0" fillId="0" borderId="13" xfId="20" applyFont="1" applyFill="1" applyBorder="1" applyAlignment="1">
      <alignment horizontal="center" vertical="center"/>
      <protection/>
    </xf>
    <xf numFmtId="164" fontId="0" fillId="3" borderId="13" xfId="20" applyFont="1" applyFill="1" applyBorder="1" applyAlignment="1">
      <alignment horizontal="center" vertical="center"/>
      <protection/>
    </xf>
    <xf numFmtId="164" fontId="0" fillId="3" borderId="14" xfId="20" applyFont="1" applyFill="1" applyBorder="1" applyAlignment="1">
      <alignment horizontal="center" vertical="center"/>
      <protection/>
    </xf>
    <xf numFmtId="164" fontId="0" fillId="3" borderId="11" xfId="20" applyFont="1" applyFill="1" applyBorder="1" applyAlignment="1">
      <alignment horizontal="center" vertical="center"/>
      <protection/>
    </xf>
    <xf numFmtId="164" fontId="11" fillId="4" borderId="5" xfId="20" applyFont="1" applyFill="1" applyBorder="1" applyAlignment="1">
      <alignment horizontal="center"/>
      <protection/>
    </xf>
    <xf numFmtId="164" fontId="0" fillId="5" borderId="6" xfId="20" applyFont="1" applyFill="1" applyBorder="1">
      <alignment/>
      <protection/>
    </xf>
    <xf numFmtId="164" fontId="6" fillId="6" borderId="6" xfId="20" applyFont="1" applyFill="1" applyBorder="1" applyAlignment="1">
      <alignment horizontal="center"/>
      <protection/>
    </xf>
    <xf numFmtId="164" fontId="11" fillId="7" borderId="10" xfId="20" applyFont="1" applyFill="1" applyBorder="1" applyAlignment="1">
      <alignment horizontal="center"/>
      <protection/>
    </xf>
    <xf numFmtId="164" fontId="0" fillId="4" borderId="15" xfId="20" applyFont="1" applyFill="1" applyBorder="1">
      <alignment/>
      <protection/>
    </xf>
    <xf numFmtId="164" fontId="0" fillId="6" borderId="16" xfId="20" applyFill="1" applyBorder="1" applyAlignment="1">
      <alignment horizontal="center"/>
      <protection/>
    </xf>
    <xf numFmtId="164" fontId="0" fillId="8" borderId="17" xfId="20" applyFill="1" applyBorder="1" applyAlignment="1">
      <alignment horizontal="center"/>
      <protection/>
    </xf>
    <xf numFmtId="166" fontId="13" fillId="7" borderId="18" xfId="20" applyNumberFormat="1" applyFont="1" applyFill="1" applyBorder="1" applyAlignment="1">
      <alignment horizontal="center"/>
      <protection/>
    </xf>
    <xf numFmtId="164" fontId="0" fillId="0" borderId="19" xfId="20" applyFill="1" applyBorder="1" applyAlignment="1">
      <alignment horizontal="center"/>
      <protection/>
    </xf>
    <xf numFmtId="164" fontId="0" fillId="9" borderId="20" xfId="20" applyFill="1" applyBorder="1" applyAlignment="1">
      <alignment horizontal="center"/>
      <protection/>
    </xf>
    <xf numFmtId="164" fontId="0" fillId="0" borderId="20" xfId="20" applyFill="1" applyBorder="1" applyAlignment="1">
      <alignment horizontal="center"/>
      <protection/>
    </xf>
    <xf numFmtId="164" fontId="0" fillId="0" borderId="20" xfId="20" applyBorder="1" applyAlignment="1">
      <alignment horizontal="center"/>
      <protection/>
    </xf>
    <xf numFmtId="164" fontId="0" fillId="0" borderId="21" xfId="20" applyFill="1" applyBorder="1" applyAlignment="1">
      <alignment horizontal="center"/>
      <protection/>
    </xf>
    <xf numFmtId="164" fontId="0" fillId="9" borderId="17" xfId="20" applyFill="1" applyBorder="1" applyAlignment="1">
      <alignment horizontal="center"/>
      <protection/>
    </xf>
    <xf numFmtId="164" fontId="0" fillId="0" borderId="17" xfId="20" applyFill="1" applyBorder="1" applyAlignment="1">
      <alignment horizontal="center"/>
      <protection/>
    </xf>
    <xf numFmtId="164" fontId="0" fillId="0" borderId="17" xfId="20" applyBorder="1" applyAlignment="1">
      <alignment horizontal="center"/>
      <protection/>
    </xf>
    <xf numFmtId="164" fontId="0" fillId="8" borderId="22" xfId="20" applyFill="1" applyBorder="1" applyAlignment="1">
      <alignment horizontal="center"/>
      <protection/>
    </xf>
    <xf numFmtId="164" fontId="0" fillId="4" borderId="23" xfId="20" applyFont="1" applyFill="1" applyBorder="1">
      <alignment/>
      <protection/>
    </xf>
    <xf numFmtId="164" fontId="0" fillId="3" borderId="23" xfId="20" applyFont="1" applyFill="1" applyBorder="1">
      <alignment/>
      <protection/>
    </xf>
    <xf numFmtId="164" fontId="0" fillId="0" borderId="18" xfId="20" applyFill="1" applyBorder="1" applyAlignment="1">
      <alignment horizontal="center"/>
      <protection/>
    </xf>
    <xf numFmtId="164" fontId="0" fillId="0" borderId="24" xfId="20" applyFill="1" applyBorder="1" applyAlignment="1">
      <alignment horizontal="center"/>
      <protection/>
    </xf>
    <xf numFmtId="164" fontId="0" fillId="9" borderId="25" xfId="20" applyFill="1" applyBorder="1" applyAlignment="1">
      <alignment horizontal="center"/>
      <protection/>
    </xf>
    <xf numFmtId="164" fontId="0" fillId="0" borderId="25" xfId="20" applyFill="1" applyBorder="1" applyAlignment="1">
      <alignment horizontal="center"/>
      <protection/>
    </xf>
    <xf numFmtId="164" fontId="0" fillId="0" borderId="25" xfId="20" applyBorder="1" applyAlignment="1">
      <alignment horizontal="center"/>
      <protection/>
    </xf>
    <xf numFmtId="164" fontId="0" fillId="8" borderId="23" xfId="20" applyFill="1" applyBorder="1" applyAlignment="1">
      <alignment horizontal="center"/>
      <protection/>
    </xf>
    <xf numFmtId="164" fontId="0" fillId="0" borderId="26" xfId="20" applyFill="1" applyBorder="1" applyAlignment="1">
      <alignment horizontal="center"/>
      <protection/>
    </xf>
    <xf numFmtId="164" fontId="0" fillId="0" borderId="27" xfId="20" applyFill="1" applyBorder="1" applyAlignment="1">
      <alignment horizontal="center"/>
      <protection/>
    </xf>
    <xf numFmtId="164" fontId="0" fillId="9" borderId="27" xfId="20" applyFill="1" applyBorder="1" applyAlignment="1">
      <alignment horizontal="center"/>
      <protection/>
    </xf>
    <xf numFmtId="164" fontId="0" fillId="0" borderId="27" xfId="20" applyBorder="1" applyAlignment="1">
      <alignment horizontal="center"/>
      <protection/>
    </xf>
    <xf numFmtId="164" fontId="0" fillId="9" borderId="24" xfId="20" applyFill="1" applyBorder="1" applyAlignment="1">
      <alignment horizontal="center"/>
      <protection/>
    </xf>
    <xf numFmtId="164" fontId="0" fillId="0" borderId="24" xfId="20" applyBorder="1" applyAlignment="1">
      <alignment horizontal="center"/>
      <protection/>
    </xf>
    <xf numFmtId="164" fontId="0" fillId="4" borderId="28" xfId="20" applyFont="1" applyFill="1" applyBorder="1">
      <alignment/>
      <protection/>
    </xf>
    <xf numFmtId="164" fontId="0" fillId="4" borderId="29" xfId="20" applyFont="1" applyFill="1" applyBorder="1">
      <alignment/>
      <protection/>
    </xf>
    <xf numFmtId="164" fontId="0" fillId="0" borderId="30" xfId="20" applyFill="1" applyBorder="1" applyAlignment="1">
      <alignment horizontal="center"/>
      <protection/>
    </xf>
    <xf numFmtId="164" fontId="0" fillId="9" borderId="31" xfId="20" applyFill="1" applyBorder="1" applyAlignment="1">
      <alignment horizontal="center"/>
      <protection/>
    </xf>
    <xf numFmtId="164" fontId="0" fillId="0" borderId="31" xfId="20" applyFill="1" applyBorder="1" applyAlignment="1">
      <alignment horizontal="center"/>
      <protection/>
    </xf>
    <xf numFmtId="164" fontId="0" fillId="9" borderId="32" xfId="20" applyFill="1" applyBorder="1" applyAlignment="1">
      <alignment horizontal="center"/>
      <protection/>
    </xf>
    <xf numFmtId="164" fontId="0" fillId="0" borderId="32" xfId="20" applyBorder="1" applyAlignment="1">
      <alignment horizontal="center"/>
      <protection/>
    </xf>
    <xf numFmtId="164" fontId="0" fillId="0" borderId="32" xfId="20" applyFill="1" applyBorder="1" applyAlignment="1">
      <alignment horizontal="center"/>
      <protection/>
    </xf>
    <xf numFmtId="164" fontId="0" fillId="8" borderId="29" xfId="20" applyFill="1" applyBorder="1" applyAlignment="1">
      <alignment horizontal="center"/>
      <protection/>
    </xf>
    <xf numFmtId="164" fontId="14" fillId="0" borderId="0" xfId="20" applyFont="1" applyFill="1" applyBorder="1">
      <alignment/>
      <protection/>
    </xf>
    <xf numFmtId="164" fontId="0" fillId="10" borderId="0" xfId="20" applyFill="1" applyBorder="1" applyAlignment="1">
      <alignment horizontal="center"/>
      <protection/>
    </xf>
    <xf numFmtId="164" fontId="0" fillId="0" borderId="0" xfId="20" applyBorder="1" applyAlignment="1">
      <alignment horizontal="center"/>
      <protection/>
    </xf>
    <xf numFmtId="164" fontId="0" fillId="11" borderId="13" xfId="20" applyFont="1" applyFill="1" applyBorder="1">
      <alignment/>
      <protection/>
    </xf>
    <xf numFmtId="164" fontId="0" fillId="6" borderId="14" xfId="20" applyFill="1" applyBorder="1" applyAlignment="1">
      <alignment horizontal="center"/>
      <protection/>
    </xf>
    <xf numFmtId="164" fontId="0" fillId="8" borderId="13" xfId="20" applyFill="1" applyBorder="1" applyAlignment="1">
      <alignment horizontal="center"/>
      <protection/>
    </xf>
    <xf numFmtId="167" fontId="13" fillId="7" borderId="11" xfId="20" applyNumberFormat="1" applyFont="1" applyFill="1" applyBorder="1" applyAlignment="1">
      <alignment horizontal="center"/>
      <protection/>
    </xf>
    <xf numFmtId="164" fontId="0" fillId="7" borderId="26" xfId="20" applyFill="1" applyBorder="1" applyAlignment="1">
      <alignment horizontal="center"/>
      <protection/>
    </xf>
    <xf numFmtId="164" fontId="0" fillId="7" borderId="25" xfId="20" applyFill="1" applyBorder="1" applyAlignment="1">
      <alignment horizontal="center"/>
      <protection/>
    </xf>
    <xf numFmtId="164" fontId="0" fillId="11" borderId="13" xfId="20" applyFill="1" applyBorder="1" applyAlignment="1">
      <alignment horizontal="center"/>
      <protection/>
    </xf>
    <xf numFmtId="164" fontId="0" fillId="12" borderId="33" xfId="20" applyFont="1" applyFill="1" applyBorder="1">
      <alignment/>
      <protection/>
    </xf>
    <xf numFmtId="164" fontId="0" fillId="12" borderId="33" xfId="20" applyFill="1" applyBorder="1" applyAlignment="1">
      <alignment horizontal="center"/>
      <protection/>
    </xf>
    <xf numFmtId="164" fontId="0" fillId="13" borderId="13" xfId="20" applyFill="1" applyBorder="1" applyAlignment="1">
      <alignment horizontal="center"/>
      <protection/>
    </xf>
    <xf numFmtId="167" fontId="13" fillId="7" borderId="25" xfId="20" applyNumberFormat="1" applyFont="1" applyFill="1" applyBorder="1" applyAlignment="1">
      <alignment horizontal="center"/>
      <protection/>
    </xf>
    <xf numFmtId="164" fontId="0" fillId="14" borderId="29" xfId="20" applyFont="1" applyFill="1" applyBorder="1">
      <alignment/>
      <protection/>
    </xf>
    <xf numFmtId="164" fontId="0" fillId="14" borderId="29" xfId="20" applyFill="1" applyBorder="1" applyAlignment="1">
      <alignment horizontal="center"/>
      <protection/>
    </xf>
    <xf numFmtId="164" fontId="0" fillId="0" borderId="13" xfId="20" applyFill="1" applyBorder="1" applyAlignment="1">
      <alignment horizontal="center"/>
      <protection/>
    </xf>
    <xf numFmtId="167" fontId="13" fillId="7" borderId="10" xfId="20" applyNumberFormat="1" applyFont="1" applyFill="1" applyBorder="1" applyAlignment="1">
      <alignment horizontal="center"/>
      <protection/>
    </xf>
    <xf numFmtId="164" fontId="6" fillId="6" borderId="9" xfId="20" applyFont="1" applyFill="1" applyBorder="1" applyAlignment="1">
      <alignment horizontal="center"/>
      <protection/>
    </xf>
    <xf numFmtId="164" fontId="0" fillId="0" borderId="12" xfId="20" applyFont="1" applyFill="1" applyBorder="1" applyAlignment="1">
      <alignment horizontal="center" vertical="center"/>
      <protection/>
    </xf>
    <xf numFmtId="164" fontId="0" fillId="5" borderId="13" xfId="20" applyFont="1" applyFill="1" applyBorder="1" applyAlignment="1">
      <alignment horizontal="center" vertical="center"/>
      <protection/>
    </xf>
    <xf numFmtId="164" fontId="6" fillId="6" borderId="10" xfId="20" applyFont="1" applyFill="1" applyBorder="1" applyAlignment="1">
      <alignment horizontal="center"/>
      <protection/>
    </xf>
    <xf numFmtId="164" fontId="0" fillId="0" borderId="0" xfId="20" applyFill="1">
      <alignment/>
      <protection/>
    </xf>
    <xf numFmtId="164" fontId="0" fillId="0" borderId="0" xfId="20" applyFill="1" applyBorder="1">
      <alignment/>
      <protection/>
    </xf>
    <xf numFmtId="164" fontId="6" fillId="0" borderId="0" xfId="20" applyFont="1" applyFill="1" applyBorder="1" applyAlignment="1">
      <alignment horizontal="center"/>
      <protection/>
    </xf>
    <xf numFmtId="164" fontId="11" fillId="0" borderId="0" xfId="20" applyFont="1" applyFill="1" applyBorder="1" applyAlignment="1">
      <alignment horizontal="center"/>
      <protection/>
    </xf>
    <xf numFmtId="164" fontId="0" fillId="0" borderId="0" xfId="20" applyFill="1" applyBorder="1" applyAlignment="1">
      <alignment horizontal="center" vertical="center"/>
      <protection/>
    </xf>
    <xf numFmtId="164" fontId="0" fillId="0" borderId="0" xfId="20" applyFont="1" applyFill="1" applyBorder="1" applyAlignment="1">
      <alignment horizontal="left" vertical="center"/>
      <protection/>
    </xf>
    <xf numFmtId="164" fontId="0" fillId="0" borderId="0" xfId="20" applyFont="1" applyFill="1" applyBorder="1" applyAlignment="1">
      <alignment vertical="center"/>
      <protection/>
    </xf>
    <xf numFmtId="164" fontId="0" fillId="0" borderId="0" xfId="20" applyFont="1" applyAlignment="1">
      <alignment horizontal="center"/>
      <protection/>
    </xf>
    <xf numFmtId="164" fontId="15" fillId="0" borderId="0" xfId="20" applyFont="1" applyAlignment="1">
      <alignment horizontal="center"/>
      <protection/>
    </xf>
    <xf numFmtId="164" fontId="4" fillId="0" borderId="0" xfId="20" applyFont="1" applyAlignment="1">
      <alignment/>
      <protection/>
    </xf>
    <xf numFmtId="164" fontId="0" fillId="0" borderId="0" xfId="21">
      <alignment/>
      <protection/>
    </xf>
    <xf numFmtId="164" fontId="0" fillId="0" borderId="0" xfId="21" applyFill="1">
      <alignment/>
      <protection/>
    </xf>
    <xf numFmtId="164" fontId="6" fillId="0" borderId="0" xfId="21" applyFont="1">
      <alignment/>
      <protection/>
    </xf>
    <xf numFmtId="164" fontId="6" fillId="0" borderId="0" xfId="21" applyFont="1" applyFill="1">
      <alignment/>
      <protection/>
    </xf>
    <xf numFmtId="164" fontId="0" fillId="0" borderId="0" xfId="21" applyBorder="1">
      <alignment/>
      <protection/>
    </xf>
    <xf numFmtId="164" fontId="0" fillId="0" borderId="0" xfId="21" applyBorder="1" applyAlignment="1">
      <alignment horizontal="center"/>
      <protection/>
    </xf>
    <xf numFmtId="164" fontId="0" fillId="4" borderId="25" xfId="20" applyFont="1" applyFill="1" applyBorder="1">
      <alignment/>
      <protection/>
    </xf>
    <xf numFmtId="164" fontId="0" fillId="8" borderId="25" xfId="20" applyFill="1" applyBorder="1" applyAlignment="1">
      <alignment horizontal="center"/>
      <protection/>
    </xf>
    <xf numFmtId="166" fontId="13" fillId="7" borderId="25" xfId="20" applyNumberFormat="1" applyFont="1" applyFill="1" applyBorder="1" applyAlignment="1">
      <alignment horizontal="center"/>
      <protection/>
    </xf>
    <xf numFmtId="164" fontId="0" fillId="4" borderId="34" xfId="20" applyFont="1" applyFill="1" applyBorder="1">
      <alignment/>
      <protection/>
    </xf>
    <xf numFmtId="164" fontId="0" fillId="6" borderId="35" xfId="20" applyFill="1" applyBorder="1" applyAlignment="1">
      <alignment horizontal="center"/>
      <protection/>
    </xf>
    <xf numFmtId="164" fontId="0" fillId="4" borderId="36" xfId="20" applyFont="1" applyFill="1" applyBorder="1">
      <alignment/>
      <protection/>
    </xf>
    <xf numFmtId="166" fontId="0" fillId="0" borderId="35" xfId="21" applyNumberFormat="1" applyBorder="1" applyAlignment="1">
      <alignment horizontal="center"/>
      <protection/>
    </xf>
    <xf numFmtId="164" fontId="0" fillId="0" borderId="15" xfId="20" applyFont="1" applyFill="1" applyBorder="1">
      <alignment/>
      <protection/>
    </xf>
    <xf numFmtId="164" fontId="0" fillId="0" borderId="16" xfId="20" applyFill="1" applyBorder="1" applyAlignment="1">
      <alignment horizontal="center"/>
      <protection/>
    </xf>
    <xf numFmtId="167" fontId="13" fillId="0" borderId="18" xfId="20" applyNumberFormat="1" applyFont="1" applyFill="1" applyBorder="1" applyAlignment="1">
      <alignment horizontal="center"/>
      <protection/>
    </xf>
    <xf numFmtId="164" fontId="0" fillId="4" borderId="37" xfId="20" applyFont="1" applyFill="1" applyBorder="1">
      <alignment/>
      <protection/>
    </xf>
    <xf numFmtId="164" fontId="0" fillId="6" borderId="38" xfId="20" applyFill="1" applyBorder="1" applyAlignment="1">
      <alignment horizontal="center"/>
      <protection/>
    </xf>
    <xf numFmtId="164" fontId="0" fillId="8" borderId="15" xfId="20" applyFill="1" applyBorder="1" applyAlignment="1">
      <alignment horizontal="center"/>
      <protection/>
    </xf>
    <xf numFmtId="166" fontId="0" fillId="0" borderId="38" xfId="21" applyNumberFormat="1" applyBorder="1" applyAlignment="1">
      <alignment horizontal="center"/>
      <protection/>
    </xf>
    <xf numFmtId="164" fontId="0" fillId="4" borderId="16" xfId="20" applyFont="1" applyFill="1" applyBorder="1">
      <alignment/>
      <protection/>
    </xf>
    <xf numFmtId="164" fontId="0" fillId="3" borderId="16" xfId="20" applyFont="1" applyFill="1" applyBorder="1">
      <alignment/>
      <protection/>
    </xf>
    <xf numFmtId="164" fontId="0" fillId="4" borderId="39" xfId="20" applyFont="1" applyFill="1" applyBorder="1">
      <alignment/>
      <protection/>
    </xf>
    <xf numFmtId="164" fontId="0" fillId="6" borderId="40" xfId="20" applyFill="1" applyBorder="1" applyAlignment="1">
      <alignment horizontal="center"/>
      <protection/>
    </xf>
    <xf numFmtId="166" fontId="0" fillId="0" borderId="40" xfId="21" applyNumberFormat="1" applyBorder="1" applyAlignment="1">
      <alignment horizontal="center"/>
      <protection/>
    </xf>
    <xf numFmtId="164" fontId="16" fillId="0" borderId="0" xfId="20" applyFont="1" applyFill="1" applyBorder="1">
      <alignment/>
      <protection/>
    </xf>
    <xf numFmtId="164" fontId="16" fillId="0" borderId="0" xfId="21" applyFont="1" applyFill="1">
      <alignment/>
      <protection/>
    </xf>
    <xf numFmtId="167" fontId="13" fillId="7" borderId="18" xfId="20" applyNumberFormat="1" applyFont="1" applyFill="1" applyBorder="1" applyAlignment="1">
      <alignment horizontal="center"/>
      <protection/>
    </xf>
    <xf numFmtId="167" fontId="13" fillId="7" borderId="13" xfId="20" applyNumberFormat="1" applyFont="1" applyFill="1" applyBorder="1" applyAlignment="1">
      <alignment horizontal="center"/>
      <protection/>
    </xf>
    <xf numFmtId="164" fontId="0" fillId="0" borderId="0" xfId="20" applyFont="1" applyFill="1" applyAlignment="1">
      <alignment/>
      <protection/>
    </xf>
    <xf numFmtId="164" fontId="0" fillId="0" borderId="0" xfId="20" applyFont="1" applyAlignment="1">
      <alignment/>
      <protection/>
    </xf>
    <xf numFmtId="164" fontId="0" fillId="0" borderId="0" xfId="20" applyFont="1" applyAlignment="1">
      <alignment horizontal="left"/>
      <protection/>
    </xf>
    <xf numFmtId="164" fontId="0" fillId="0" borderId="0" xfId="20" applyAlignment="1">
      <alignment horizontal="left"/>
      <protection/>
    </xf>
    <xf numFmtId="164" fontId="15" fillId="0" borderId="0" xfId="20" applyFont="1" applyAlignment="1">
      <alignment horizontal="left"/>
      <protection/>
    </xf>
    <xf numFmtId="164" fontId="15" fillId="0" borderId="0" xfId="20" applyFont="1" applyFill="1" applyAlignment="1">
      <alignment horizontal="left"/>
      <protection/>
    </xf>
    <xf numFmtId="164" fontId="15" fillId="0" borderId="0" xfId="20" applyFont="1">
      <alignment/>
      <protection/>
    </xf>
    <xf numFmtId="164" fontId="0" fillId="0" borderId="0" xfId="20" applyAlignment="1">
      <alignment/>
      <protection/>
    </xf>
    <xf numFmtId="164" fontId="15" fillId="0" borderId="0" xfId="20" applyFont="1" applyFill="1" applyAlignment="1">
      <alignment horizontal="center"/>
      <protection/>
    </xf>
    <xf numFmtId="164" fontId="0" fillId="0" borderId="0" xfId="20" applyFont="1" applyFill="1" applyBorder="1" applyAlignment="1">
      <alignment/>
      <protection/>
    </xf>
    <xf numFmtId="164" fontId="17" fillId="0" borderId="0" xfId="20" applyFont="1" applyAlignment="1">
      <alignment horizontal="center"/>
      <protection/>
    </xf>
    <xf numFmtId="164" fontId="0" fillId="0" borderId="0" xfId="20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 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DCDB"/>
      <rgbColor rgb="00CCFFCC"/>
      <rgbColor rgb="00FFFF99"/>
      <rgbColor rgb="0099CCFF"/>
      <rgbColor rgb="00FF99CC"/>
      <rgbColor rgb="00E6B9B8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219075</xdr:colOff>
      <xdr:row>8</xdr:row>
      <xdr:rowOff>76200</xdr:rowOff>
    </xdr:from>
    <xdr:to>
      <xdr:col>20</xdr:col>
      <xdr:colOff>85725</xdr:colOff>
      <xdr:row>9</xdr:row>
      <xdr:rowOff>123825</xdr:rowOff>
    </xdr:to>
    <xdr:sp>
      <xdr:nvSpPr>
        <xdr:cNvPr id="1" name="PIJL-LINKS 14"/>
        <xdr:cNvSpPr>
          <a:spLocks/>
        </xdr:cNvSpPr>
      </xdr:nvSpPr>
      <xdr:spPr>
        <a:xfrm>
          <a:off x="8705850" y="1447800"/>
          <a:ext cx="495300" cy="219075"/>
        </a:xfrm>
        <a:prstGeom prst="leftArrow">
          <a:avLst>
            <a:gd name="adj1" fmla="val -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87</xdr:row>
      <xdr:rowOff>19050</xdr:rowOff>
    </xdr:from>
    <xdr:to>
      <xdr:col>4</xdr:col>
      <xdr:colOff>133350</xdr:colOff>
      <xdr:row>102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01900"/>
          <a:ext cx="3657600" cy="2628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34</xdr:col>
      <xdr:colOff>161925</xdr:colOff>
      <xdr:row>9</xdr:row>
      <xdr:rowOff>47625</xdr:rowOff>
    </xdr:from>
    <xdr:to>
      <xdr:col>36</xdr:col>
      <xdr:colOff>28575</xdr:colOff>
      <xdr:row>10</xdr:row>
      <xdr:rowOff>104775</xdr:rowOff>
    </xdr:to>
    <xdr:sp>
      <xdr:nvSpPr>
        <xdr:cNvPr id="3" name="PIJL-LINKS 19"/>
        <xdr:cNvSpPr>
          <a:spLocks/>
        </xdr:cNvSpPr>
      </xdr:nvSpPr>
      <xdr:spPr>
        <a:xfrm rot="21540000">
          <a:off x="13677900" y="1590675"/>
          <a:ext cx="495300" cy="228600"/>
        </a:xfrm>
        <a:prstGeom prst="leftArrow">
          <a:avLst>
            <a:gd name="adj1" fmla="val -25000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Users\gerrit.Desktop-PC\Downloads\Tuinvogels%20geknipt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W217"/>
  <sheetViews>
    <sheetView tabSelected="1" zoomScale="89" zoomScaleNormal="89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G111" sqref="AG111"/>
    </sheetView>
  </sheetViews>
  <sheetFormatPr defaultColWidth="9.140625" defaultRowHeight="12.75"/>
  <cols>
    <col min="1" max="1" width="3.8515625" style="1" customWidth="1"/>
    <col min="2" max="2" width="22.00390625" style="1" customWidth="1"/>
    <col min="3" max="3" width="25.00390625" style="2" customWidth="1"/>
    <col min="4" max="4" width="6.7109375" style="2" customWidth="1"/>
    <col min="5" max="5" width="7.28125" style="2" customWidth="1"/>
    <col min="6" max="7" width="5.28125" style="2" customWidth="1"/>
    <col min="8" max="19" width="4.7109375" style="2" customWidth="1"/>
    <col min="20" max="23" width="4.7109375" style="3" customWidth="1"/>
    <col min="24" max="36" width="4.7109375" style="2" customWidth="1"/>
    <col min="37" max="46" width="4.7109375" style="1" customWidth="1"/>
    <col min="47" max="47" width="6.7109375" style="2" customWidth="1"/>
    <col min="48" max="48" width="17.7109375" style="1" customWidth="1"/>
    <col min="49" max="70" width="5.7109375" style="1" customWidth="1"/>
    <col min="71" max="16384" width="8.7109375" style="1" customWidth="1"/>
  </cols>
  <sheetData>
    <row r="1" spans="2:33" ht="13.5" customHeight="1">
      <c r="B1" s="4" t="s">
        <v>0</v>
      </c>
      <c r="C1" s="5"/>
      <c r="D1" s="5"/>
      <c r="E1" s="5"/>
      <c r="AA1" s="6"/>
      <c r="AB1" s="6"/>
      <c r="AC1" s="7"/>
      <c r="AD1" s="7"/>
      <c r="AE1" s="7"/>
      <c r="AF1" s="7"/>
      <c r="AG1" s="7"/>
    </row>
    <row r="2" spans="2:33" ht="13.5" customHeight="1">
      <c r="B2" s="4" t="s">
        <v>1</v>
      </c>
      <c r="C2" s="5"/>
      <c r="D2" s="5"/>
      <c r="E2" s="5"/>
      <c r="T2" s="8"/>
      <c r="Y2" s="9" t="s">
        <v>2</v>
      </c>
      <c r="AA2" s="6"/>
      <c r="AB2" s="6"/>
      <c r="AC2" s="5"/>
      <c r="AD2" s="5"/>
      <c r="AE2" s="5"/>
      <c r="AF2" s="5"/>
      <c r="AG2" s="5"/>
    </row>
    <row r="3" spans="2:33" ht="13.5" customHeight="1">
      <c r="B3" s="10" t="s">
        <v>3</v>
      </c>
      <c r="C3" s="11"/>
      <c r="D3" s="11"/>
      <c r="E3" s="11"/>
      <c r="K3" s="11"/>
      <c r="L3" s="12"/>
      <c r="M3" s="12"/>
      <c r="P3" s="11"/>
      <c r="Q3" s="11"/>
      <c r="R3" s="11"/>
      <c r="S3" s="11"/>
      <c r="U3" s="13"/>
      <c r="V3" s="13"/>
      <c r="W3" s="13"/>
      <c r="X3" s="6"/>
      <c r="Z3" s="14"/>
      <c r="AA3" s="15"/>
      <c r="AB3" s="12"/>
      <c r="AC3" s="12"/>
      <c r="AD3" s="12"/>
      <c r="AE3" s="12"/>
      <c r="AF3" s="12"/>
      <c r="AG3" s="12"/>
    </row>
    <row r="4" spans="2:33" ht="13.5" customHeight="1">
      <c r="B4" s="10"/>
      <c r="C4" s="11"/>
      <c r="D4" s="11"/>
      <c r="E4" s="11"/>
      <c r="K4" s="11"/>
      <c r="L4" s="12"/>
      <c r="M4" s="12"/>
      <c r="P4" s="11"/>
      <c r="Q4" s="11"/>
      <c r="R4" s="11"/>
      <c r="S4" s="11"/>
      <c r="T4" s="8"/>
      <c r="U4" s="8"/>
      <c r="V4" s="8"/>
      <c r="W4" s="8"/>
      <c r="Y4" s="11"/>
      <c r="Z4" s="11"/>
      <c r="AA4" s="12"/>
      <c r="AB4" s="12"/>
      <c r="AC4" s="12"/>
      <c r="AD4" s="12"/>
      <c r="AE4" s="12"/>
      <c r="AF4" s="12"/>
      <c r="AG4" s="12"/>
    </row>
    <row r="5" spans="2:33" ht="13.5" customHeight="1">
      <c r="B5" s="16" t="s">
        <v>4</v>
      </c>
      <c r="C5" s="17" t="s">
        <v>5</v>
      </c>
      <c r="D5" s="17"/>
      <c r="E5" s="18"/>
      <c r="F5" s="19"/>
      <c r="G5" s="19"/>
      <c r="H5" s="19"/>
      <c r="I5" s="19"/>
      <c r="J5" s="20"/>
      <c r="K5" s="11"/>
      <c r="L5" s="12"/>
      <c r="M5" s="12"/>
      <c r="P5" s="11"/>
      <c r="Q5" s="11"/>
      <c r="R5" s="11"/>
      <c r="S5" s="11"/>
      <c r="T5" s="8"/>
      <c r="U5" s="8"/>
      <c r="V5" s="8"/>
      <c r="W5" s="8"/>
      <c r="Y5" s="11"/>
      <c r="Z5" s="11"/>
      <c r="AA5" s="12"/>
      <c r="AB5" s="12"/>
      <c r="AC5" s="12"/>
      <c r="AD5" s="12"/>
      <c r="AE5" s="12"/>
      <c r="AF5" s="12"/>
      <c r="AG5" s="12"/>
    </row>
    <row r="6" spans="2:33" ht="13.5" customHeight="1">
      <c r="B6" s="21"/>
      <c r="C6" s="22" t="s">
        <v>6</v>
      </c>
      <c r="D6" s="22"/>
      <c r="E6" s="23"/>
      <c r="F6" s="24"/>
      <c r="G6" s="24"/>
      <c r="H6" s="24"/>
      <c r="I6" s="24"/>
      <c r="J6" s="25"/>
      <c r="K6" s="26"/>
      <c r="L6" s="12"/>
      <c r="M6" s="12"/>
      <c r="N6" s="26"/>
      <c r="O6" s="27" t="s">
        <v>7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28"/>
      <c r="AB6" s="29"/>
      <c r="AC6" s="12"/>
      <c r="AD6" s="12"/>
      <c r="AE6" s="12"/>
      <c r="AF6" s="12"/>
      <c r="AG6" s="12"/>
    </row>
    <row r="7" spans="2:33" ht="13.5" customHeight="1">
      <c r="B7" s="30"/>
      <c r="C7" s="31" t="s">
        <v>8</v>
      </c>
      <c r="D7" s="31"/>
      <c r="E7" s="23"/>
      <c r="F7" s="24"/>
      <c r="G7" s="24"/>
      <c r="H7" s="24"/>
      <c r="I7" s="24"/>
      <c r="J7" s="25"/>
      <c r="O7" s="32" t="s">
        <v>9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12"/>
      <c r="AD7" s="12"/>
      <c r="AE7" s="12"/>
      <c r="AF7" s="12"/>
      <c r="AG7" s="12"/>
    </row>
    <row r="8" spans="2:33" ht="13.5" customHeight="1">
      <c r="B8" s="36"/>
      <c r="C8" s="31" t="s">
        <v>10</v>
      </c>
      <c r="D8" s="31"/>
      <c r="E8" s="23"/>
      <c r="F8" s="24"/>
      <c r="G8" s="24"/>
      <c r="H8" s="24"/>
      <c r="I8" s="24"/>
      <c r="J8" s="25"/>
      <c r="K8" s="11"/>
      <c r="P8" s="11"/>
      <c r="Q8" s="11"/>
      <c r="R8" s="11"/>
      <c r="S8" s="11"/>
      <c r="T8" s="8"/>
      <c r="U8" s="8"/>
      <c r="V8" s="8"/>
      <c r="W8" s="8"/>
      <c r="Y8" s="11"/>
      <c r="Z8" s="11"/>
      <c r="AA8" s="12"/>
      <c r="AB8" s="12"/>
      <c r="AC8" s="12"/>
      <c r="AD8" s="12"/>
      <c r="AE8" s="12"/>
      <c r="AF8" s="12"/>
      <c r="AG8" s="12"/>
    </row>
    <row r="9" spans="2:33" ht="13.5" customHeight="1">
      <c r="B9" s="36"/>
      <c r="C9" s="31" t="s">
        <v>11</v>
      </c>
      <c r="D9" s="31"/>
      <c r="E9" s="23"/>
      <c r="F9" s="24"/>
      <c r="G9" s="24"/>
      <c r="H9" s="24"/>
      <c r="I9" s="24"/>
      <c r="J9" s="25"/>
      <c r="K9" s="11"/>
      <c r="P9" s="11"/>
      <c r="Q9" s="11"/>
      <c r="R9" s="11"/>
      <c r="S9" s="11"/>
      <c r="T9" s="8"/>
      <c r="U9" s="8"/>
      <c r="V9" s="8"/>
      <c r="W9" s="8"/>
      <c r="Y9" s="11"/>
      <c r="Z9" s="11"/>
      <c r="AA9" s="12"/>
      <c r="AB9" s="12"/>
      <c r="AC9" s="12"/>
      <c r="AD9" s="12"/>
      <c r="AE9" s="12"/>
      <c r="AF9" s="12"/>
      <c r="AG9" s="12"/>
    </row>
    <row r="10" spans="2:33" ht="13.5" customHeight="1">
      <c r="B10" s="37"/>
      <c r="C10" s="38" t="s">
        <v>12</v>
      </c>
      <c r="D10" s="38"/>
      <c r="E10" s="39"/>
      <c r="F10" s="33"/>
      <c r="G10" s="33"/>
      <c r="H10" s="33"/>
      <c r="I10" s="33"/>
      <c r="J10" s="40"/>
      <c r="K10" s="11"/>
      <c r="P10" s="11"/>
      <c r="Q10" s="11"/>
      <c r="R10" s="11"/>
      <c r="S10" s="11"/>
      <c r="T10" s="8"/>
      <c r="U10" s="8"/>
      <c r="V10" s="8"/>
      <c r="W10" s="8"/>
      <c r="Y10" s="11"/>
      <c r="Z10" s="11"/>
      <c r="AA10" s="12"/>
      <c r="AB10" s="12"/>
      <c r="AC10" s="12"/>
      <c r="AD10" s="12"/>
      <c r="AE10" s="12"/>
      <c r="AF10" s="12"/>
      <c r="AG10" s="12"/>
    </row>
    <row r="11" spans="5:47" s="41" customFormat="1" ht="34.5" customHeight="1">
      <c r="E11" s="42"/>
      <c r="F11" s="43">
        <v>1910</v>
      </c>
      <c r="G11" s="43">
        <v>2040</v>
      </c>
      <c r="H11" s="43">
        <v>3000</v>
      </c>
      <c r="I11" s="43">
        <v>3001</v>
      </c>
      <c r="J11" s="43">
        <v>3020</v>
      </c>
      <c r="K11" s="43">
        <v>3078</v>
      </c>
      <c r="L11" s="43">
        <v>3080</v>
      </c>
      <c r="M11" s="43">
        <v>3200</v>
      </c>
      <c r="N11" s="43">
        <v>3200</v>
      </c>
      <c r="O11" s="43">
        <v>3210</v>
      </c>
      <c r="P11" s="43">
        <v>3210</v>
      </c>
      <c r="Q11" s="43">
        <v>3220</v>
      </c>
      <c r="R11" s="43">
        <v>3270</v>
      </c>
      <c r="S11" s="44">
        <v>3271</v>
      </c>
      <c r="T11" s="43">
        <v>3271</v>
      </c>
      <c r="U11" s="43">
        <v>3271</v>
      </c>
      <c r="V11" s="43">
        <v>3290</v>
      </c>
      <c r="W11" s="43">
        <v>3290</v>
      </c>
      <c r="X11" s="45">
        <v>3290</v>
      </c>
      <c r="Y11" s="45">
        <v>3293</v>
      </c>
      <c r="Z11" s="45">
        <v>3300</v>
      </c>
      <c r="AA11" s="45">
        <v>3300</v>
      </c>
      <c r="AB11" s="45">
        <v>3300</v>
      </c>
      <c r="AC11" s="44">
        <v>3300</v>
      </c>
      <c r="AD11" s="44">
        <v>3300</v>
      </c>
      <c r="AE11" s="44">
        <v>3320</v>
      </c>
      <c r="AF11" s="44">
        <v>3360</v>
      </c>
      <c r="AG11" s="44">
        <v>3370</v>
      </c>
      <c r="AH11" s="44">
        <v>3370</v>
      </c>
      <c r="AI11" s="44">
        <v>3380</v>
      </c>
      <c r="AJ11" s="44">
        <v>3401</v>
      </c>
      <c r="AK11" s="44">
        <v>3460</v>
      </c>
      <c r="AL11" s="44">
        <v>3461</v>
      </c>
      <c r="AM11" s="44">
        <v>3471</v>
      </c>
      <c r="AN11" s="44">
        <v>3473</v>
      </c>
      <c r="AO11" s="44"/>
      <c r="AP11" s="44"/>
      <c r="AQ11" s="44"/>
      <c r="AR11" s="44"/>
      <c r="AS11" s="44"/>
      <c r="AT11" s="44"/>
      <c r="AU11" s="46" t="s">
        <v>13</v>
      </c>
    </row>
    <row r="12" spans="2:47" ht="13.5" customHeight="1">
      <c r="B12" s="47" t="s">
        <v>5</v>
      </c>
      <c r="F12" s="48">
        <v>1</v>
      </c>
      <c r="G12" s="48">
        <v>2</v>
      </c>
      <c r="H12" s="48">
        <v>3</v>
      </c>
      <c r="I12" s="48">
        <v>4</v>
      </c>
      <c r="J12" s="48">
        <v>5</v>
      </c>
      <c r="K12" s="48">
        <v>6</v>
      </c>
      <c r="L12" s="48">
        <v>7</v>
      </c>
      <c r="M12" s="48">
        <v>8</v>
      </c>
      <c r="N12" s="48">
        <v>9</v>
      </c>
      <c r="O12" s="48">
        <v>10</v>
      </c>
      <c r="P12" s="48">
        <v>11</v>
      </c>
      <c r="Q12" s="48">
        <v>12</v>
      </c>
      <c r="R12" s="48">
        <v>13</v>
      </c>
      <c r="S12" s="48">
        <v>14</v>
      </c>
      <c r="T12" s="48">
        <v>15</v>
      </c>
      <c r="U12" s="48">
        <v>16</v>
      </c>
      <c r="V12" s="48">
        <v>17</v>
      </c>
      <c r="W12" s="48">
        <v>18</v>
      </c>
      <c r="X12" s="48">
        <v>19</v>
      </c>
      <c r="Y12" s="48">
        <v>20</v>
      </c>
      <c r="Z12" s="48">
        <v>21</v>
      </c>
      <c r="AA12" s="48">
        <v>22</v>
      </c>
      <c r="AB12" s="48">
        <v>23</v>
      </c>
      <c r="AC12" s="48">
        <v>24</v>
      </c>
      <c r="AD12" s="48">
        <v>25</v>
      </c>
      <c r="AE12" s="48">
        <v>26</v>
      </c>
      <c r="AF12" s="48">
        <v>27</v>
      </c>
      <c r="AG12" s="48">
        <v>28</v>
      </c>
      <c r="AH12" s="48">
        <v>29</v>
      </c>
      <c r="AI12" s="48">
        <v>30</v>
      </c>
      <c r="AJ12" s="48">
        <v>31</v>
      </c>
      <c r="AK12" s="48">
        <v>32</v>
      </c>
      <c r="AL12" s="48">
        <v>33</v>
      </c>
      <c r="AM12" s="48">
        <v>34</v>
      </c>
      <c r="AN12" s="48">
        <v>35</v>
      </c>
      <c r="AO12" s="48"/>
      <c r="AP12" s="48"/>
      <c r="AQ12" s="48"/>
      <c r="AR12" s="48"/>
      <c r="AS12" s="48"/>
      <c r="AT12" s="48"/>
      <c r="AU12" s="49" t="s">
        <v>14</v>
      </c>
    </row>
    <row r="13" spans="2:47" ht="13.5" customHeight="1">
      <c r="B13" s="50" t="s">
        <v>15</v>
      </c>
      <c r="C13" s="51"/>
      <c r="D13" s="52" t="s">
        <v>16</v>
      </c>
      <c r="E13" s="53" t="s">
        <v>17</v>
      </c>
      <c r="F13" s="54" t="s">
        <v>18</v>
      </c>
      <c r="G13" s="55" t="s">
        <v>19</v>
      </c>
      <c r="H13" s="56" t="s">
        <v>20</v>
      </c>
      <c r="I13" s="56" t="s">
        <v>21</v>
      </c>
      <c r="J13" s="56" t="s">
        <v>22</v>
      </c>
      <c r="K13" s="57" t="s">
        <v>23</v>
      </c>
      <c r="L13" s="57" t="s">
        <v>24</v>
      </c>
      <c r="M13" s="57" t="s">
        <v>25</v>
      </c>
      <c r="N13" s="57" t="s">
        <v>25</v>
      </c>
      <c r="O13" s="57" t="s">
        <v>26</v>
      </c>
      <c r="P13" s="57" t="s">
        <v>27</v>
      </c>
      <c r="Q13" s="57" t="s">
        <v>28</v>
      </c>
      <c r="R13" s="57" t="s">
        <v>29</v>
      </c>
      <c r="S13" s="57" t="s">
        <v>30</v>
      </c>
      <c r="T13" s="57" t="s">
        <v>31</v>
      </c>
      <c r="U13" s="57" t="s">
        <v>32</v>
      </c>
      <c r="V13" s="57" t="s">
        <v>33</v>
      </c>
      <c r="W13" s="57" t="s">
        <v>34</v>
      </c>
      <c r="X13" s="57" t="s">
        <v>35</v>
      </c>
      <c r="Y13" s="57" t="s">
        <v>36</v>
      </c>
      <c r="Z13" s="57" t="s">
        <v>37</v>
      </c>
      <c r="AA13" s="57" t="s">
        <v>38</v>
      </c>
      <c r="AB13" s="57" t="s">
        <v>39</v>
      </c>
      <c r="AC13" s="55" t="s">
        <v>40</v>
      </c>
      <c r="AD13" s="57" t="s">
        <v>41</v>
      </c>
      <c r="AE13" s="57" t="s">
        <v>42</v>
      </c>
      <c r="AF13" s="57" t="s">
        <v>43</v>
      </c>
      <c r="AG13" s="58" t="s">
        <v>44</v>
      </c>
      <c r="AH13" s="57" t="s">
        <v>45</v>
      </c>
      <c r="AI13" s="57" t="s">
        <v>46</v>
      </c>
      <c r="AJ13" s="57" t="s">
        <v>47</v>
      </c>
      <c r="AK13" s="59" t="s">
        <v>48</v>
      </c>
      <c r="AL13" s="57" t="s">
        <v>49</v>
      </c>
      <c r="AM13" s="57" t="s">
        <v>50</v>
      </c>
      <c r="AN13" s="57" t="s">
        <v>51</v>
      </c>
      <c r="AO13" s="57"/>
      <c r="AP13" s="57"/>
      <c r="AQ13" s="57"/>
      <c r="AR13" s="57"/>
      <c r="AS13" s="57"/>
      <c r="AT13" s="57"/>
      <c r="AU13" s="60"/>
    </row>
    <row r="14" spans="2:47" ht="13.5" customHeight="1">
      <c r="B14" s="61" t="s">
        <v>52</v>
      </c>
      <c r="C14" s="62" t="s">
        <v>53</v>
      </c>
      <c r="D14" s="49">
        <v>35</v>
      </c>
      <c r="E14" s="63" t="s">
        <v>54</v>
      </c>
      <c r="F14" s="54"/>
      <c r="G14" s="55"/>
      <c r="H14" s="56"/>
      <c r="I14" s="56"/>
      <c r="J14" s="56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8"/>
      <c r="AH14" s="57"/>
      <c r="AI14" s="57"/>
      <c r="AJ14" s="57"/>
      <c r="AK14" s="59"/>
      <c r="AL14" s="57"/>
      <c r="AM14" s="57"/>
      <c r="AN14" s="57"/>
      <c r="AO14" s="57"/>
      <c r="AP14" s="57"/>
      <c r="AQ14" s="57"/>
      <c r="AR14" s="57"/>
      <c r="AS14" s="57"/>
      <c r="AT14" s="57"/>
      <c r="AU14" s="60">
        <f>COUNTA(F13:AT13)</f>
        <v>35</v>
      </c>
    </row>
    <row r="15" spans="2:48" ht="13.5" customHeight="1">
      <c r="B15" s="64" t="s">
        <v>55</v>
      </c>
      <c r="C15" s="65">
        <f>SUM(F15:AS15)</f>
        <v>1</v>
      </c>
      <c r="D15" s="66">
        <f>COUNTA(F15:AN15)</f>
        <v>1</v>
      </c>
      <c r="E15" s="67">
        <f>C15/D$14</f>
        <v>0.02857142857142857</v>
      </c>
      <c r="F15" s="68">
        <v>1</v>
      </c>
      <c r="G15" s="69"/>
      <c r="H15" s="70"/>
      <c r="I15" s="69"/>
      <c r="J15" s="70"/>
      <c r="K15" s="69"/>
      <c r="L15" s="70"/>
      <c r="M15" s="69"/>
      <c r="N15" s="70"/>
      <c r="O15" s="69"/>
      <c r="P15" s="71"/>
      <c r="Q15" s="69"/>
      <c r="R15" s="70"/>
      <c r="S15" s="69"/>
      <c r="T15" s="70"/>
      <c r="U15" s="69"/>
      <c r="V15" s="69"/>
      <c r="W15" s="69"/>
      <c r="X15" s="70"/>
      <c r="Y15" s="69"/>
      <c r="Z15" s="71"/>
      <c r="AA15" s="69"/>
      <c r="AB15" s="70"/>
      <c r="AC15" s="69"/>
      <c r="AD15" s="69"/>
      <c r="AE15" s="70"/>
      <c r="AF15" s="69"/>
      <c r="AG15" s="72"/>
      <c r="AH15" s="73"/>
      <c r="AI15" s="74"/>
      <c r="AJ15" s="73"/>
      <c r="AK15" s="74"/>
      <c r="AL15" s="73"/>
      <c r="AM15" s="75"/>
      <c r="AN15" s="73"/>
      <c r="AO15" s="74"/>
      <c r="AP15" s="73"/>
      <c r="AQ15" s="74"/>
      <c r="AR15" s="73"/>
      <c r="AS15" s="75"/>
      <c r="AT15" s="73"/>
      <c r="AU15" s="76">
        <f>COUNTA(F15:AT15)</f>
        <v>1</v>
      </c>
      <c r="AV15" s="77" t="s">
        <v>55</v>
      </c>
    </row>
    <row r="16" spans="2:48" ht="13.5" customHeight="1">
      <c r="B16" s="78" t="s">
        <v>56</v>
      </c>
      <c r="C16" s="65">
        <f>SUM(F16:AS16)</f>
        <v>0</v>
      </c>
      <c r="D16" s="66">
        <f>COUNTA(F16:AN16)</f>
        <v>0</v>
      </c>
      <c r="E16" s="67">
        <f>C16/D$14</f>
        <v>0</v>
      </c>
      <c r="F16" s="79"/>
      <c r="G16" s="73"/>
      <c r="H16" s="74"/>
      <c r="I16" s="73"/>
      <c r="J16" s="74"/>
      <c r="K16" s="73"/>
      <c r="L16" s="74"/>
      <c r="M16" s="73"/>
      <c r="N16" s="74"/>
      <c r="O16" s="73"/>
      <c r="P16" s="75"/>
      <c r="Q16" s="73"/>
      <c r="R16" s="74"/>
      <c r="S16" s="73"/>
      <c r="T16" s="74"/>
      <c r="U16" s="73"/>
      <c r="V16" s="73"/>
      <c r="W16" s="73"/>
      <c r="X16" s="74"/>
      <c r="Y16" s="73"/>
      <c r="Z16" s="75"/>
      <c r="AA16" s="73"/>
      <c r="AB16" s="74"/>
      <c r="AC16" s="73"/>
      <c r="AD16" s="73"/>
      <c r="AE16" s="74"/>
      <c r="AF16" s="73"/>
      <c r="AG16" s="80"/>
      <c r="AH16" s="81"/>
      <c r="AI16" s="82"/>
      <c r="AJ16" s="81"/>
      <c r="AK16" s="82"/>
      <c r="AL16" s="81"/>
      <c r="AM16" s="83"/>
      <c r="AN16" s="81"/>
      <c r="AO16" s="82"/>
      <c r="AP16" s="81"/>
      <c r="AQ16" s="82"/>
      <c r="AR16" s="81"/>
      <c r="AS16" s="83"/>
      <c r="AT16" s="81"/>
      <c r="AU16" s="84">
        <f>COUNTA(F16:AT16)</f>
        <v>0</v>
      </c>
      <c r="AV16" s="64" t="s">
        <v>56</v>
      </c>
    </row>
    <row r="17" spans="2:48" ht="13.5" customHeight="1">
      <c r="B17" s="77" t="s">
        <v>57</v>
      </c>
      <c r="C17" s="65">
        <f>SUM(F17:AS17)</f>
        <v>3</v>
      </c>
      <c r="D17" s="66">
        <f>COUNTA(F17:AN17)</f>
        <v>2</v>
      </c>
      <c r="E17" s="67">
        <f>C17/D$14</f>
        <v>0.08571428571428572</v>
      </c>
      <c r="F17" s="79">
        <v>2</v>
      </c>
      <c r="G17" s="73"/>
      <c r="H17" s="74"/>
      <c r="I17" s="73"/>
      <c r="J17" s="74"/>
      <c r="K17" s="73"/>
      <c r="L17" s="74"/>
      <c r="M17" s="73"/>
      <c r="N17" s="74"/>
      <c r="O17" s="73"/>
      <c r="P17" s="75"/>
      <c r="Q17" s="73"/>
      <c r="R17" s="74"/>
      <c r="S17" s="73"/>
      <c r="T17" s="74">
        <v>1</v>
      </c>
      <c r="U17" s="73"/>
      <c r="V17" s="73"/>
      <c r="W17" s="73"/>
      <c r="X17" s="74"/>
      <c r="Y17" s="73"/>
      <c r="Z17" s="75"/>
      <c r="AA17" s="73"/>
      <c r="AB17" s="74"/>
      <c r="AC17" s="73"/>
      <c r="AD17" s="73"/>
      <c r="AE17" s="74"/>
      <c r="AF17" s="73"/>
      <c r="AG17" s="80"/>
      <c r="AH17" s="81"/>
      <c r="AI17" s="82"/>
      <c r="AJ17" s="81"/>
      <c r="AK17" s="82"/>
      <c r="AL17" s="81"/>
      <c r="AM17" s="83"/>
      <c r="AN17" s="81"/>
      <c r="AO17" s="82"/>
      <c r="AP17" s="81"/>
      <c r="AQ17" s="82"/>
      <c r="AR17" s="81"/>
      <c r="AS17" s="83"/>
      <c r="AT17" s="81"/>
      <c r="AU17" s="84">
        <f>COUNTA(F17:AT17)</f>
        <v>2</v>
      </c>
      <c r="AV17" s="77" t="s">
        <v>57</v>
      </c>
    </row>
    <row r="18" spans="2:48" ht="13.5" customHeight="1">
      <c r="B18" s="77" t="s">
        <v>58</v>
      </c>
      <c r="C18" s="65">
        <f>SUM(F18:AS18)</f>
        <v>2</v>
      </c>
      <c r="D18" s="66">
        <f>COUNTA(F18:AN18)</f>
        <v>2</v>
      </c>
      <c r="E18" s="67">
        <f>C18/D$14</f>
        <v>0.05714285714285714</v>
      </c>
      <c r="F18" s="85"/>
      <c r="G18" s="81"/>
      <c r="H18" s="82"/>
      <c r="I18" s="81"/>
      <c r="J18" s="82"/>
      <c r="K18" s="81"/>
      <c r="L18" s="82"/>
      <c r="M18" s="81"/>
      <c r="N18" s="82"/>
      <c r="O18" s="81"/>
      <c r="P18" s="83"/>
      <c r="Q18" s="81"/>
      <c r="R18" s="82">
        <v>1</v>
      </c>
      <c r="S18" s="81"/>
      <c r="T18" s="82"/>
      <c r="U18" s="81"/>
      <c r="V18" s="81"/>
      <c r="W18" s="81"/>
      <c r="X18" s="82"/>
      <c r="Y18" s="81"/>
      <c r="Z18" s="83"/>
      <c r="AA18" s="81"/>
      <c r="AB18" s="82"/>
      <c r="AC18" s="81"/>
      <c r="AD18" s="81"/>
      <c r="AE18" s="82"/>
      <c r="AF18" s="81"/>
      <c r="AG18" s="86"/>
      <c r="AH18" s="73"/>
      <c r="AI18" s="74"/>
      <c r="AJ18" s="73">
        <v>1</v>
      </c>
      <c r="AK18" s="74"/>
      <c r="AL18" s="73"/>
      <c r="AM18" s="75"/>
      <c r="AN18" s="73"/>
      <c r="AO18" s="74"/>
      <c r="AP18" s="73"/>
      <c r="AQ18" s="74"/>
      <c r="AR18" s="73"/>
      <c r="AS18" s="75"/>
      <c r="AT18" s="81"/>
      <c r="AU18" s="84">
        <f>COUNTA(F18:AT18)</f>
        <v>2</v>
      </c>
      <c r="AV18" s="77" t="s">
        <v>58</v>
      </c>
    </row>
    <row r="19" spans="2:48" ht="13.5" customHeight="1">
      <c r="B19" s="77" t="s">
        <v>59</v>
      </c>
      <c r="C19" s="65">
        <f>SUM(F19:AS19)</f>
        <v>1</v>
      </c>
      <c r="D19" s="66">
        <f>COUNTA(F19:AN19)</f>
        <v>1</v>
      </c>
      <c r="E19" s="67">
        <f>C19/D$14</f>
        <v>0.02857142857142857</v>
      </c>
      <c r="F19" s="85"/>
      <c r="G19" s="81">
        <v>1</v>
      </c>
      <c r="H19" s="82"/>
      <c r="I19" s="81"/>
      <c r="J19" s="82"/>
      <c r="K19" s="81"/>
      <c r="L19" s="82"/>
      <c r="M19" s="81"/>
      <c r="N19" s="82"/>
      <c r="O19" s="81"/>
      <c r="P19" s="83"/>
      <c r="Q19" s="81"/>
      <c r="R19" s="82"/>
      <c r="S19" s="81"/>
      <c r="T19" s="82"/>
      <c r="U19" s="81"/>
      <c r="V19" s="81"/>
      <c r="W19" s="81"/>
      <c r="X19" s="82"/>
      <c r="Y19" s="81"/>
      <c r="Z19" s="83"/>
      <c r="AA19" s="81"/>
      <c r="AB19" s="82"/>
      <c r="AC19" s="81"/>
      <c r="AD19" s="81"/>
      <c r="AE19" s="82"/>
      <c r="AF19" s="81"/>
      <c r="AG19" s="86"/>
      <c r="AH19" s="73"/>
      <c r="AI19" s="74"/>
      <c r="AJ19" s="73"/>
      <c r="AK19" s="74"/>
      <c r="AL19" s="73"/>
      <c r="AM19" s="75"/>
      <c r="AN19" s="73"/>
      <c r="AO19" s="74"/>
      <c r="AP19" s="73"/>
      <c r="AQ19" s="74"/>
      <c r="AR19" s="73"/>
      <c r="AS19" s="75"/>
      <c r="AT19" s="81"/>
      <c r="AU19" s="84">
        <f>COUNTA(F19:AT19)</f>
        <v>1</v>
      </c>
      <c r="AV19" s="77"/>
    </row>
    <row r="20" spans="2:48" ht="13.5" customHeight="1">
      <c r="B20" s="77" t="s">
        <v>60</v>
      </c>
      <c r="C20" s="65">
        <f>SUM(F20:AS20)</f>
        <v>0</v>
      </c>
      <c r="D20" s="66">
        <f>COUNTA(F20:AN20)</f>
        <v>0</v>
      </c>
      <c r="E20" s="67">
        <f>C20/D$14</f>
        <v>0</v>
      </c>
      <c r="F20" s="85"/>
      <c r="G20" s="81"/>
      <c r="H20" s="82"/>
      <c r="I20" s="81"/>
      <c r="J20" s="82"/>
      <c r="K20" s="81"/>
      <c r="L20" s="82"/>
      <c r="M20" s="81"/>
      <c r="N20" s="82"/>
      <c r="O20" s="81"/>
      <c r="P20" s="83"/>
      <c r="Q20" s="81"/>
      <c r="R20" s="82"/>
      <c r="S20" s="81"/>
      <c r="T20" s="82"/>
      <c r="U20" s="81"/>
      <c r="V20" s="81"/>
      <c r="W20" s="81"/>
      <c r="X20" s="82"/>
      <c r="Y20" s="81"/>
      <c r="Z20" s="83"/>
      <c r="AA20" s="81"/>
      <c r="AB20" s="82"/>
      <c r="AC20" s="81"/>
      <c r="AD20" s="81"/>
      <c r="AE20" s="82"/>
      <c r="AF20" s="81"/>
      <c r="AG20" s="86"/>
      <c r="AH20" s="81"/>
      <c r="AI20" s="82"/>
      <c r="AJ20" s="81"/>
      <c r="AK20" s="82"/>
      <c r="AL20" s="81"/>
      <c r="AM20" s="83"/>
      <c r="AN20" s="81"/>
      <c r="AO20" s="82"/>
      <c r="AP20" s="81"/>
      <c r="AQ20" s="82"/>
      <c r="AR20" s="81"/>
      <c r="AS20" s="83"/>
      <c r="AT20" s="81"/>
      <c r="AU20" s="84">
        <f>COUNTA(F20:AT20)</f>
        <v>0</v>
      </c>
      <c r="AV20" s="77" t="s">
        <v>60</v>
      </c>
    </row>
    <row r="21" spans="2:48" ht="13.5" customHeight="1">
      <c r="B21" s="77" t="s">
        <v>61</v>
      </c>
      <c r="C21" s="65">
        <f>SUM(F21:AS21)</f>
        <v>0</v>
      </c>
      <c r="D21" s="66">
        <f>COUNTA(F21:AN21)</f>
        <v>0</v>
      </c>
      <c r="E21" s="67">
        <f>C21/D$14</f>
        <v>0</v>
      </c>
      <c r="F21" s="85"/>
      <c r="G21" s="81"/>
      <c r="H21" s="82"/>
      <c r="I21" s="81"/>
      <c r="J21" s="82"/>
      <c r="K21" s="87"/>
      <c r="L21" s="82"/>
      <c r="M21" s="81"/>
      <c r="N21" s="82"/>
      <c r="O21" s="81"/>
      <c r="P21" s="88"/>
      <c r="Q21" s="87"/>
      <c r="R21" s="86"/>
      <c r="S21" s="87"/>
      <c r="T21" s="86"/>
      <c r="U21" s="87"/>
      <c r="V21" s="87"/>
      <c r="W21" s="87"/>
      <c r="X21" s="82"/>
      <c r="Y21" s="81"/>
      <c r="Z21" s="88"/>
      <c r="AA21" s="81"/>
      <c r="AB21" s="82"/>
      <c r="AC21" s="81"/>
      <c r="AD21" s="81"/>
      <c r="AE21" s="82"/>
      <c r="AF21" s="81"/>
      <c r="AG21" s="86"/>
      <c r="AH21" s="81"/>
      <c r="AI21" s="82"/>
      <c r="AJ21" s="81"/>
      <c r="AK21" s="82"/>
      <c r="AL21" s="81"/>
      <c r="AM21" s="83"/>
      <c r="AN21" s="81"/>
      <c r="AO21" s="82"/>
      <c r="AP21" s="81"/>
      <c r="AQ21" s="82"/>
      <c r="AR21" s="81"/>
      <c r="AS21" s="83"/>
      <c r="AT21" s="81"/>
      <c r="AU21" s="84">
        <f>COUNTA(F21:AT21)</f>
        <v>0</v>
      </c>
      <c r="AV21" s="77"/>
    </row>
    <row r="22" spans="2:48" ht="13.5" customHeight="1">
      <c r="B22" s="77" t="s">
        <v>62</v>
      </c>
      <c r="C22" s="65">
        <f>SUM(F22:AS22)</f>
        <v>1</v>
      </c>
      <c r="D22" s="66">
        <f>COUNTA(F22:AN22)</f>
        <v>1</v>
      </c>
      <c r="E22" s="67">
        <f>C22/D$14</f>
        <v>0.02857142857142857</v>
      </c>
      <c r="F22" s="85"/>
      <c r="G22" s="81"/>
      <c r="H22" s="82"/>
      <c r="I22" s="81"/>
      <c r="J22" s="82"/>
      <c r="K22" s="87"/>
      <c r="L22" s="82">
        <v>1</v>
      </c>
      <c r="M22" s="81"/>
      <c r="N22" s="82"/>
      <c r="O22" s="81"/>
      <c r="P22" s="88"/>
      <c r="Q22" s="87"/>
      <c r="R22" s="86"/>
      <c r="S22" s="87"/>
      <c r="T22" s="86"/>
      <c r="U22" s="87"/>
      <c r="V22" s="87"/>
      <c r="W22" s="87"/>
      <c r="X22" s="82"/>
      <c r="Y22" s="81"/>
      <c r="Z22" s="88"/>
      <c r="AA22" s="81"/>
      <c r="AB22" s="82"/>
      <c r="AC22" s="81"/>
      <c r="AD22" s="81"/>
      <c r="AE22" s="82"/>
      <c r="AF22" s="81"/>
      <c r="AG22" s="86"/>
      <c r="AH22" s="81"/>
      <c r="AI22" s="82"/>
      <c r="AJ22" s="81"/>
      <c r="AK22" s="82"/>
      <c r="AL22" s="81"/>
      <c r="AM22" s="83"/>
      <c r="AN22" s="81"/>
      <c r="AO22" s="82"/>
      <c r="AP22" s="81"/>
      <c r="AQ22" s="82"/>
      <c r="AR22" s="81"/>
      <c r="AS22" s="83"/>
      <c r="AT22" s="81"/>
      <c r="AU22" s="84">
        <f>COUNTA(F22:AT22)</f>
        <v>1</v>
      </c>
      <c r="AV22" s="77" t="s">
        <v>62</v>
      </c>
    </row>
    <row r="23" spans="2:48" ht="13.5" customHeight="1">
      <c r="B23" s="77" t="s">
        <v>63</v>
      </c>
      <c r="C23" s="65">
        <f>SUM(F23:AS23)</f>
        <v>0</v>
      </c>
      <c r="D23" s="66">
        <f>COUNTA(F23:AN23)</f>
        <v>0</v>
      </c>
      <c r="E23" s="67">
        <f>C23/D$14</f>
        <v>0</v>
      </c>
      <c r="F23" s="85"/>
      <c r="G23" s="81"/>
      <c r="H23" s="82"/>
      <c r="I23" s="81"/>
      <c r="J23" s="82"/>
      <c r="K23" s="87"/>
      <c r="L23" s="82"/>
      <c r="M23" s="81"/>
      <c r="N23" s="82"/>
      <c r="O23" s="81"/>
      <c r="P23" s="88"/>
      <c r="Q23" s="87"/>
      <c r="R23" s="86"/>
      <c r="S23" s="87"/>
      <c r="T23" s="86"/>
      <c r="U23" s="87"/>
      <c r="V23" s="87"/>
      <c r="W23" s="87"/>
      <c r="X23" s="82"/>
      <c r="Y23" s="81"/>
      <c r="Z23" s="88"/>
      <c r="AA23" s="81"/>
      <c r="AB23" s="82"/>
      <c r="AC23" s="81"/>
      <c r="AD23" s="81"/>
      <c r="AE23" s="82"/>
      <c r="AF23" s="81"/>
      <c r="AG23" s="86"/>
      <c r="AH23" s="81"/>
      <c r="AI23" s="82"/>
      <c r="AJ23" s="81"/>
      <c r="AK23" s="82"/>
      <c r="AL23" s="81"/>
      <c r="AM23" s="83"/>
      <c r="AN23" s="81"/>
      <c r="AO23" s="82"/>
      <c r="AP23" s="81"/>
      <c r="AQ23" s="82"/>
      <c r="AR23" s="81"/>
      <c r="AS23" s="83"/>
      <c r="AT23" s="81"/>
      <c r="AU23" s="84">
        <f>COUNTA(F23:AT23)</f>
        <v>0</v>
      </c>
      <c r="AV23" s="77" t="s">
        <v>63</v>
      </c>
    </row>
    <row r="24" spans="2:48" ht="13.5" customHeight="1">
      <c r="B24" s="78" t="s">
        <v>64</v>
      </c>
      <c r="C24" s="65">
        <f>SUM(F24:AS24)</f>
        <v>0</v>
      </c>
      <c r="D24" s="66">
        <f>COUNTA(F24:AN24)</f>
        <v>0</v>
      </c>
      <c r="E24" s="67">
        <f>C24/D$14</f>
        <v>0</v>
      </c>
      <c r="F24" s="85"/>
      <c r="G24" s="81"/>
      <c r="H24" s="82"/>
      <c r="I24" s="81"/>
      <c r="J24" s="82"/>
      <c r="K24" s="87"/>
      <c r="L24" s="82"/>
      <c r="M24" s="81"/>
      <c r="N24" s="82"/>
      <c r="O24" s="81"/>
      <c r="P24" s="88"/>
      <c r="Q24" s="87"/>
      <c r="R24" s="86"/>
      <c r="S24" s="87"/>
      <c r="T24" s="86"/>
      <c r="U24" s="87"/>
      <c r="V24" s="87"/>
      <c r="W24" s="87"/>
      <c r="X24" s="82"/>
      <c r="Y24" s="81"/>
      <c r="Z24" s="88"/>
      <c r="AA24" s="81"/>
      <c r="AB24" s="82"/>
      <c r="AC24" s="81"/>
      <c r="AD24" s="81"/>
      <c r="AE24" s="82"/>
      <c r="AF24" s="81"/>
      <c r="AG24" s="86"/>
      <c r="AH24" s="81"/>
      <c r="AI24" s="82"/>
      <c r="AJ24" s="81"/>
      <c r="AK24" s="82"/>
      <c r="AL24" s="81"/>
      <c r="AM24" s="83"/>
      <c r="AN24" s="81"/>
      <c r="AO24" s="82"/>
      <c r="AP24" s="81"/>
      <c r="AQ24" s="82"/>
      <c r="AR24" s="81"/>
      <c r="AS24" s="83"/>
      <c r="AT24" s="81"/>
      <c r="AU24" s="84">
        <f>COUNTA(F24:AT24)</f>
        <v>0</v>
      </c>
      <c r="AV24" s="77" t="s">
        <v>64</v>
      </c>
    </row>
    <row r="25" spans="2:48" ht="13.5" customHeight="1">
      <c r="B25" s="77" t="s">
        <v>65</v>
      </c>
      <c r="C25" s="65">
        <f>SUM(F25:AS25)</f>
        <v>66</v>
      </c>
      <c r="D25" s="66">
        <f>COUNTA(F25:AN25)</f>
        <v>23</v>
      </c>
      <c r="E25" s="67">
        <f>C25/D$14</f>
        <v>1.8857142857142857</v>
      </c>
      <c r="F25" s="85">
        <v>7</v>
      </c>
      <c r="G25" s="81">
        <v>2</v>
      </c>
      <c r="H25" s="82">
        <v>5</v>
      </c>
      <c r="I25" s="81">
        <v>1</v>
      </c>
      <c r="J25" s="82">
        <v>2</v>
      </c>
      <c r="K25" s="87">
        <v>4</v>
      </c>
      <c r="L25" s="82">
        <v>2</v>
      </c>
      <c r="M25" s="81">
        <v>2</v>
      </c>
      <c r="N25" s="82">
        <v>2</v>
      </c>
      <c r="O25" s="81">
        <v>3</v>
      </c>
      <c r="P25" s="88"/>
      <c r="Q25" s="87">
        <v>1</v>
      </c>
      <c r="R25" s="86">
        <v>4</v>
      </c>
      <c r="S25" s="87">
        <v>3</v>
      </c>
      <c r="T25" s="86">
        <v>10</v>
      </c>
      <c r="U25" s="87"/>
      <c r="V25" s="87"/>
      <c r="W25" s="87"/>
      <c r="X25" s="82"/>
      <c r="Y25" s="81">
        <v>1</v>
      </c>
      <c r="Z25" s="88">
        <v>1</v>
      </c>
      <c r="AA25" s="81">
        <v>2</v>
      </c>
      <c r="AB25" s="82">
        <v>5</v>
      </c>
      <c r="AC25" s="81">
        <v>1</v>
      </c>
      <c r="AD25" s="81"/>
      <c r="AE25" s="82"/>
      <c r="AF25" s="81"/>
      <c r="AG25" s="86">
        <v>2</v>
      </c>
      <c r="AH25" s="81"/>
      <c r="AI25" s="82"/>
      <c r="AJ25" s="81">
        <v>2</v>
      </c>
      <c r="AK25" s="82">
        <v>3</v>
      </c>
      <c r="AL25" s="81">
        <v>1</v>
      </c>
      <c r="AM25" s="83"/>
      <c r="AN25" s="81"/>
      <c r="AO25" s="82"/>
      <c r="AP25" s="81"/>
      <c r="AQ25" s="82"/>
      <c r="AR25" s="81"/>
      <c r="AS25" s="83"/>
      <c r="AT25" s="81"/>
      <c r="AU25" s="84">
        <f>COUNTA(F25:AT25)</f>
        <v>23</v>
      </c>
      <c r="AV25" s="77" t="s">
        <v>65</v>
      </c>
    </row>
    <row r="26" spans="2:48" ht="13.5" customHeight="1">
      <c r="B26" s="77" t="s">
        <v>66</v>
      </c>
      <c r="C26" s="65">
        <f>SUM(F26:AS26)</f>
        <v>119</v>
      </c>
      <c r="D26" s="66">
        <f>COUNTA(F26:AN26)</f>
        <v>28</v>
      </c>
      <c r="E26" s="67">
        <f>C26/D$14</f>
        <v>3.4</v>
      </c>
      <c r="F26" s="85">
        <v>2</v>
      </c>
      <c r="G26" s="81"/>
      <c r="H26" s="82"/>
      <c r="I26" s="81"/>
      <c r="J26" s="82">
        <v>2</v>
      </c>
      <c r="K26" s="87">
        <v>2</v>
      </c>
      <c r="L26" s="82">
        <v>2</v>
      </c>
      <c r="M26" s="81">
        <v>2</v>
      </c>
      <c r="N26" s="82">
        <v>2</v>
      </c>
      <c r="O26" s="81">
        <v>52</v>
      </c>
      <c r="P26" s="88">
        <v>2</v>
      </c>
      <c r="Q26" s="87">
        <v>3</v>
      </c>
      <c r="R26" s="86">
        <v>2</v>
      </c>
      <c r="S26" s="87">
        <v>1</v>
      </c>
      <c r="T26" s="86"/>
      <c r="U26" s="87">
        <v>2</v>
      </c>
      <c r="V26" s="87">
        <v>1</v>
      </c>
      <c r="W26" s="87">
        <v>4</v>
      </c>
      <c r="X26" s="82"/>
      <c r="Y26" s="81">
        <v>1</v>
      </c>
      <c r="Z26" s="88">
        <v>1</v>
      </c>
      <c r="AA26" s="81">
        <v>2</v>
      </c>
      <c r="AB26" s="82">
        <v>9</v>
      </c>
      <c r="AC26" s="81"/>
      <c r="AD26" s="81">
        <v>2</v>
      </c>
      <c r="AE26" s="82">
        <v>2</v>
      </c>
      <c r="AF26" s="81">
        <v>2</v>
      </c>
      <c r="AG26" s="86">
        <v>5</v>
      </c>
      <c r="AH26" s="81"/>
      <c r="AI26" s="82">
        <v>4</v>
      </c>
      <c r="AJ26" s="81">
        <v>2</v>
      </c>
      <c r="AK26" s="82">
        <v>2</v>
      </c>
      <c r="AL26" s="81">
        <v>2</v>
      </c>
      <c r="AM26" s="83">
        <v>4</v>
      </c>
      <c r="AN26" s="81">
        <v>2</v>
      </c>
      <c r="AO26" s="82"/>
      <c r="AP26" s="81"/>
      <c r="AQ26" s="82"/>
      <c r="AR26" s="81"/>
      <c r="AS26" s="83"/>
      <c r="AT26" s="81"/>
      <c r="AU26" s="84">
        <f>COUNTA(F26:AT26)</f>
        <v>28</v>
      </c>
      <c r="AV26" s="77" t="s">
        <v>66</v>
      </c>
    </row>
    <row r="27" spans="2:48" ht="13.5" customHeight="1">
      <c r="B27" s="77" t="s">
        <v>67</v>
      </c>
      <c r="C27" s="65">
        <f>SUM(F27:AS27)</f>
        <v>0</v>
      </c>
      <c r="D27" s="66">
        <f>COUNTA(F27:AN27)</f>
        <v>0</v>
      </c>
      <c r="E27" s="67">
        <f>C27/D$14</f>
        <v>0</v>
      </c>
      <c r="F27" s="85"/>
      <c r="G27" s="81"/>
      <c r="H27" s="82"/>
      <c r="I27" s="81"/>
      <c r="J27" s="82"/>
      <c r="K27" s="87"/>
      <c r="L27" s="82"/>
      <c r="M27" s="81"/>
      <c r="N27" s="82"/>
      <c r="O27" s="81"/>
      <c r="P27" s="88"/>
      <c r="Q27" s="87"/>
      <c r="R27" s="86"/>
      <c r="S27" s="87"/>
      <c r="T27" s="86"/>
      <c r="U27" s="87"/>
      <c r="V27" s="87"/>
      <c r="W27" s="87"/>
      <c r="X27" s="82"/>
      <c r="Y27" s="81"/>
      <c r="Z27" s="88"/>
      <c r="AA27" s="81"/>
      <c r="AB27" s="82"/>
      <c r="AC27" s="81"/>
      <c r="AD27" s="81"/>
      <c r="AE27" s="82"/>
      <c r="AF27" s="81"/>
      <c r="AG27" s="86"/>
      <c r="AH27" s="81"/>
      <c r="AI27" s="82"/>
      <c r="AJ27" s="81"/>
      <c r="AK27" s="82"/>
      <c r="AL27" s="81"/>
      <c r="AM27" s="83"/>
      <c r="AN27" s="81"/>
      <c r="AO27" s="82"/>
      <c r="AP27" s="81"/>
      <c r="AQ27" s="82"/>
      <c r="AR27" s="81"/>
      <c r="AS27" s="83"/>
      <c r="AT27" s="81"/>
      <c r="AU27" s="84">
        <f>COUNTA(F27:AT27)</f>
        <v>0</v>
      </c>
      <c r="AV27" s="77"/>
    </row>
    <row r="28" spans="2:48" ht="13.5" customHeight="1">
      <c r="B28" s="77" t="s">
        <v>68</v>
      </c>
      <c r="C28" s="65">
        <f>SUM(F28:AS28)</f>
        <v>4</v>
      </c>
      <c r="D28" s="66">
        <f>COUNTA(F28:AN28)</f>
        <v>2</v>
      </c>
      <c r="E28" s="67">
        <f>C28/D$14</f>
        <v>0.11428571428571428</v>
      </c>
      <c r="F28" s="85">
        <v>3</v>
      </c>
      <c r="G28" s="81"/>
      <c r="H28" s="82"/>
      <c r="I28" s="81"/>
      <c r="J28" s="82"/>
      <c r="K28" s="87"/>
      <c r="L28" s="82"/>
      <c r="M28" s="81"/>
      <c r="N28" s="82"/>
      <c r="O28" s="81">
        <v>1</v>
      </c>
      <c r="P28" s="88"/>
      <c r="Q28" s="87"/>
      <c r="R28" s="86"/>
      <c r="S28" s="87"/>
      <c r="T28" s="86"/>
      <c r="U28" s="87"/>
      <c r="V28" s="87"/>
      <c r="W28" s="87"/>
      <c r="X28" s="82"/>
      <c r="Y28" s="81"/>
      <c r="Z28" s="88"/>
      <c r="AA28" s="81"/>
      <c r="AB28" s="82"/>
      <c r="AC28" s="81"/>
      <c r="AD28" s="81"/>
      <c r="AE28" s="82"/>
      <c r="AF28" s="81"/>
      <c r="AG28" s="86"/>
      <c r="AH28" s="81"/>
      <c r="AI28" s="82"/>
      <c r="AJ28" s="81"/>
      <c r="AK28" s="82"/>
      <c r="AL28" s="81"/>
      <c r="AM28" s="83"/>
      <c r="AN28" s="81"/>
      <c r="AO28" s="82"/>
      <c r="AP28" s="81"/>
      <c r="AQ28" s="82"/>
      <c r="AR28" s="81"/>
      <c r="AS28" s="83"/>
      <c r="AT28" s="81"/>
      <c r="AU28" s="84">
        <f>COUNTA(F28:AT28)</f>
        <v>2</v>
      </c>
      <c r="AV28" s="77" t="s">
        <v>68</v>
      </c>
    </row>
    <row r="29" spans="2:48" ht="13.5" customHeight="1">
      <c r="B29" s="77" t="s">
        <v>69</v>
      </c>
      <c r="C29" s="65">
        <f>SUM(F29:AS29)</f>
        <v>1</v>
      </c>
      <c r="D29" s="66">
        <f>COUNTA(F29:AN29)</f>
        <v>1</v>
      </c>
      <c r="E29" s="67">
        <f>C29/D$14</f>
        <v>0.02857142857142857</v>
      </c>
      <c r="F29" s="85"/>
      <c r="G29" s="81"/>
      <c r="H29" s="82"/>
      <c r="I29" s="81"/>
      <c r="J29" s="82"/>
      <c r="K29" s="87"/>
      <c r="L29" s="82"/>
      <c r="M29" s="81">
        <v>1</v>
      </c>
      <c r="N29" s="82"/>
      <c r="O29" s="81"/>
      <c r="P29" s="88"/>
      <c r="Q29" s="87"/>
      <c r="R29" s="86"/>
      <c r="S29" s="87"/>
      <c r="T29" s="86"/>
      <c r="U29" s="87"/>
      <c r="V29" s="87"/>
      <c r="W29" s="87"/>
      <c r="X29" s="82"/>
      <c r="Y29" s="81"/>
      <c r="Z29" s="88"/>
      <c r="AA29" s="81"/>
      <c r="AB29" s="82"/>
      <c r="AC29" s="81"/>
      <c r="AD29" s="81"/>
      <c r="AE29" s="82"/>
      <c r="AF29" s="81"/>
      <c r="AG29" s="86"/>
      <c r="AH29" s="81"/>
      <c r="AI29" s="82"/>
      <c r="AJ29" s="81"/>
      <c r="AK29" s="82"/>
      <c r="AL29" s="81"/>
      <c r="AM29" s="83"/>
      <c r="AN29" s="81"/>
      <c r="AO29" s="82"/>
      <c r="AP29" s="81"/>
      <c r="AQ29" s="82"/>
      <c r="AR29" s="81"/>
      <c r="AS29" s="83"/>
      <c r="AT29" s="81"/>
      <c r="AU29" s="84"/>
      <c r="AV29" s="77"/>
    </row>
    <row r="30" spans="2:48" ht="13.5" customHeight="1">
      <c r="B30" s="77" t="s">
        <v>70</v>
      </c>
      <c r="C30" s="65">
        <f>SUM(F30:AS30)</f>
        <v>10</v>
      </c>
      <c r="D30" s="66">
        <f>COUNTA(F30:AN30)</f>
        <v>9</v>
      </c>
      <c r="E30" s="67">
        <f>C30/D$14</f>
        <v>0.2857142857142857</v>
      </c>
      <c r="F30" s="85">
        <v>2</v>
      </c>
      <c r="G30" s="81">
        <v>1</v>
      </c>
      <c r="H30" s="82"/>
      <c r="I30" s="81"/>
      <c r="J30" s="82"/>
      <c r="K30" s="87">
        <v>1</v>
      </c>
      <c r="L30" s="82"/>
      <c r="M30" s="81">
        <v>1</v>
      </c>
      <c r="N30" s="82"/>
      <c r="O30" s="81"/>
      <c r="P30" s="88"/>
      <c r="Q30" s="87"/>
      <c r="R30" s="86"/>
      <c r="S30" s="87">
        <v>1</v>
      </c>
      <c r="T30" s="86"/>
      <c r="U30" s="87"/>
      <c r="V30" s="87"/>
      <c r="W30" s="87"/>
      <c r="X30" s="82"/>
      <c r="Y30" s="81"/>
      <c r="Z30" s="88"/>
      <c r="AA30" s="81">
        <v>1</v>
      </c>
      <c r="AB30" s="82">
        <v>1</v>
      </c>
      <c r="AC30" s="81"/>
      <c r="AD30" s="81"/>
      <c r="AE30" s="82"/>
      <c r="AF30" s="81"/>
      <c r="AG30" s="86"/>
      <c r="AH30" s="81">
        <v>1</v>
      </c>
      <c r="AI30" s="82"/>
      <c r="AJ30" s="81">
        <v>1</v>
      </c>
      <c r="AK30" s="82"/>
      <c r="AL30" s="81"/>
      <c r="AM30" s="83"/>
      <c r="AN30" s="81"/>
      <c r="AO30" s="82"/>
      <c r="AP30" s="81"/>
      <c r="AQ30" s="82"/>
      <c r="AR30" s="81"/>
      <c r="AS30" s="83"/>
      <c r="AT30" s="81"/>
      <c r="AU30" s="84">
        <f>COUNTA(F30:AT30)</f>
        <v>9</v>
      </c>
      <c r="AV30" s="77" t="s">
        <v>70</v>
      </c>
    </row>
    <row r="31" spans="2:48" ht="13.5" customHeight="1">
      <c r="B31" s="78" t="s">
        <v>71</v>
      </c>
      <c r="C31" s="65">
        <f>SUM(F31:AS31)</f>
        <v>0</v>
      </c>
      <c r="D31" s="66">
        <f>COUNTA(F31:AN31)</f>
        <v>0</v>
      </c>
      <c r="E31" s="67">
        <f>C31/D$14</f>
        <v>0</v>
      </c>
      <c r="F31" s="85"/>
      <c r="G31" s="81"/>
      <c r="H31" s="82"/>
      <c r="I31" s="81"/>
      <c r="J31" s="82"/>
      <c r="K31" s="87"/>
      <c r="L31" s="82"/>
      <c r="M31" s="81"/>
      <c r="N31" s="82"/>
      <c r="O31" s="81"/>
      <c r="P31" s="88"/>
      <c r="Q31" s="87"/>
      <c r="R31" s="86"/>
      <c r="S31" s="87"/>
      <c r="T31" s="86"/>
      <c r="U31" s="87"/>
      <c r="V31" s="87"/>
      <c r="W31" s="87"/>
      <c r="X31" s="82"/>
      <c r="Y31" s="81"/>
      <c r="Z31" s="88"/>
      <c r="AA31" s="81"/>
      <c r="AB31" s="82"/>
      <c r="AC31" s="81"/>
      <c r="AD31" s="81"/>
      <c r="AE31" s="82"/>
      <c r="AF31" s="81"/>
      <c r="AG31" s="86"/>
      <c r="AH31" s="81"/>
      <c r="AI31" s="82"/>
      <c r="AJ31" s="81"/>
      <c r="AK31" s="82"/>
      <c r="AL31" s="81"/>
      <c r="AM31" s="83"/>
      <c r="AN31" s="81"/>
      <c r="AO31" s="82"/>
      <c r="AP31" s="81"/>
      <c r="AQ31" s="82"/>
      <c r="AR31" s="81"/>
      <c r="AS31" s="83"/>
      <c r="AT31" s="81"/>
      <c r="AU31" s="84">
        <f>COUNTA(F31:AT31)</f>
        <v>0</v>
      </c>
      <c r="AV31" s="77" t="s">
        <v>71</v>
      </c>
    </row>
    <row r="32" spans="2:48" ht="13.5" customHeight="1">
      <c r="B32" s="77" t="s">
        <v>72</v>
      </c>
      <c r="C32" s="65">
        <f>SUM(F32:AS32)</f>
        <v>10</v>
      </c>
      <c r="D32" s="66">
        <f>COUNTA(F32:AN32)</f>
        <v>10</v>
      </c>
      <c r="E32" s="67">
        <f>C32/D$14</f>
        <v>0.2857142857142857</v>
      </c>
      <c r="F32" s="85">
        <v>1</v>
      </c>
      <c r="G32" s="81"/>
      <c r="H32" s="82"/>
      <c r="I32" s="81"/>
      <c r="J32" s="82"/>
      <c r="K32" s="87"/>
      <c r="L32" s="82">
        <v>1</v>
      </c>
      <c r="M32" s="81"/>
      <c r="N32" s="82"/>
      <c r="O32" s="81"/>
      <c r="P32" s="88">
        <v>1</v>
      </c>
      <c r="Q32" s="87"/>
      <c r="R32" s="86">
        <v>1</v>
      </c>
      <c r="S32" s="87"/>
      <c r="T32" s="86">
        <v>1</v>
      </c>
      <c r="U32" s="87"/>
      <c r="V32" s="87"/>
      <c r="W32" s="87"/>
      <c r="X32" s="82"/>
      <c r="Y32" s="81"/>
      <c r="Z32" s="88"/>
      <c r="AA32" s="81">
        <v>1</v>
      </c>
      <c r="AB32" s="82"/>
      <c r="AC32" s="81"/>
      <c r="AD32" s="81"/>
      <c r="AE32" s="82">
        <v>1</v>
      </c>
      <c r="AF32" s="81"/>
      <c r="AG32" s="86"/>
      <c r="AH32" s="81"/>
      <c r="AI32" s="82">
        <v>1</v>
      </c>
      <c r="AJ32" s="81">
        <v>1</v>
      </c>
      <c r="AK32" s="82">
        <v>1</v>
      </c>
      <c r="AL32" s="81"/>
      <c r="AM32" s="83"/>
      <c r="AN32" s="81"/>
      <c r="AO32" s="82"/>
      <c r="AP32" s="81"/>
      <c r="AQ32" s="82"/>
      <c r="AR32" s="81"/>
      <c r="AS32" s="83"/>
      <c r="AT32" s="81"/>
      <c r="AU32" s="84">
        <f>COUNTA(F32:AT32)</f>
        <v>10</v>
      </c>
      <c r="AV32" s="77" t="s">
        <v>72</v>
      </c>
    </row>
    <row r="33" spans="2:48" ht="13.5" customHeight="1">
      <c r="B33" s="77" t="s">
        <v>73</v>
      </c>
      <c r="C33" s="65">
        <f>SUM(F33:AS33)</f>
        <v>1</v>
      </c>
      <c r="D33" s="66">
        <f>COUNTA(F33:AN33)</f>
        <v>1</v>
      </c>
      <c r="E33" s="67">
        <f>C33/D$14</f>
        <v>0.02857142857142857</v>
      </c>
      <c r="F33" s="85"/>
      <c r="G33" s="81"/>
      <c r="H33" s="82"/>
      <c r="I33" s="81"/>
      <c r="J33" s="82"/>
      <c r="K33" s="87"/>
      <c r="L33" s="82"/>
      <c r="M33" s="81"/>
      <c r="N33" s="82"/>
      <c r="O33" s="81"/>
      <c r="P33" s="88"/>
      <c r="Q33" s="87"/>
      <c r="R33" s="86"/>
      <c r="S33" s="87"/>
      <c r="T33" s="86">
        <v>1</v>
      </c>
      <c r="U33" s="87"/>
      <c r="V33" s="87"/>
      <c r="W33" s="87"/>
      <c r="X33" s="82"/>
      <c r="Y33" s="81"/>
      <c r="Z33" s="88"/>
      <c r="AA33" s="81"/>
      <c r="AB33" s="82"/>
      <c r="AC33" s="81"/>
      <c r="AD33" s="81"/>
      <c r="AE33" s="82"/>
      <c r="AF33" s="81"/>
      <c r="AG33" s="86"/>
      <c r="AH33" s="81"/>
      <c r="AI33" s="82"/>
      <c r="AJ33" s="81"/>
      <c r="AK33" s="82"/>
      <c r="AL33" s="81"/>
      <c r="AM33" s="83"/>
      <c r="AN33" s="81"/>
      <c r="AO33" s="82"/>
      <c r="AP33" s="81"/>
      <c r="AQ33" s="82"/>
      <c r="AR33" s="81"/>
      <c r="AS33" s="83"/>
      <c r="AT33" s="81"/>
      <c r="AU33" s="84"/>
      <c r="AV33" s="77"/>
    </row>
    <row r="34" spans="2:48" ht="13.5" customHeight="1">
      <c r="B34" s="77" t="s">
        <v>74</v>
      </c>
      <c r="C34" s="65">
        <f>SUM(F34:AS34)</f>
        <v>0</v>
      </c>
      <c r="D34" s="66">
        <f>COUNTA(F34:AN34)</f>
        <v>0</v>
      </c>
      <c r="E34" s="67">
        <f>C34/D$14</f>
        <v>0</v>
      </c>
      <c r="F34" s="85"/>
      <c r="G34" s="81"/>
      <c r="H34" s="82"/>
      <c r="I34" s="81"/>
      <c r="J34" s="82"/>
      <c r="K34" s="87"/>
      <c r="L34" s="82"/>
      <c r="M34" s="81"/>
      <c r="N34" s="82"/>
      <c r="O34" s="81"/>
      <c r="P34" s="88"/>
      <c r="Q34" s="87"/>
      <c r="R34" s="86"/>
      <c r="S34" s="87"/>
      <c r="T34" s="86"/>
      <c r="U34" s="87"/>
      <c r="V34" s="87"/>
      <c r="W34" s="87"/>
      <c r="X34" s="82"/>
      <c r="Y34" s="81"/>
      <c r="Z34" s="88"/>
      <c r="AA34" s="81"/>
      <c r="AB34" s="82"/>
      <c r="AC34" s="81"/>
      <c r="AD34" s="81"/>
      <c r="AE34" s="82"/>
      <c r="AF34" s="81"/>
      <c r="AG34" s="86"/>
      <c r="AH34" s="81"/>
      <c r="AI34" s="82"/>
      <c r="AJ34" s="81"/>
      <c r="AK34" s="82"/>
      <c r="AL34" s="81"/>
      <c r="AM34" s="83"/>
      <c r="AN34" s="81"/>
      <c r="AO34" s="82"/>
      <c r="AP34" s="81"/>
      <c r="AQ34" s="82"/>
      <c r="AR34" s="81"/>
      <c r="AS34" s="83"/>
      <c r="AT34" s="81"/>
      <c r="AU34" s="84">
        <f>COUNTA(F34:AT34)</f>
        <v>0</v>
      </c>
      <c r="AV34" s="77" t="s">
        <v>74</v>
      </c>
    </row>
    <row r="35" spans="2:48" ht="13.5" customHeight="1">
      <c r="B35" s="77" t="s">
        <v>75</v>
      </c>
      <c r="C35" s="65">
        <f>SUM(F35:AS35)</f>
        <v>39</v>
      </c>
      <c r="D35" s="66">
        <f>COUNTA(F35:AN35)</f>
        <v>33</v>
      </c>
      <c r="E35" s="67">
        <f>C35/D$14</f>
        <v>1.1142857142857143</v>
      </c>
      <c r="F35" s="85">
        <v>1</v>
      </c>
      <c r="G35" s="81">
        <v>1</v>
      </c>
      <c r="H35" s="82">
        <v>1</v>
      </c>
      <c r="I35" s="81">
        <v>1</v>
      </c>
      <c r="J35" s="82">
        <v>1</v>
      </c>
      <c r="K35" s="87">
        <v>1</v>
      </c>
      <c r="L35" s="82">
        <v>1</v>
      </c>
      <c r="M35" s="81">
        <v>1</v>
      </c>
      <c r="N35" s="82">
        <v>1</v>
      </c>
      <c r="O35" s="81">
        <v>1</v>
      </c>
      <c r="P35" s="88">
        <v>1</v>
      </c>
      <c r="Q35" s="87">
        <v>1</v>
      </c>
      <c r="R35" s="86">
        <v>1</v>
      </c>
      <c r="S35" s="87">
        <v>1</v>
      </c>
      <c r="T35" s="86">
        <v>3</v>
      </c>
      <c r="U35" s="87">
        <v>1</v>
      </c>
      <c r="V35" s="87">
        <v>1</v>
      </c>
      <c r="W35" s="87">
        <v>2</v>
      </c>
      <c r="X35" s="82">
        <v>1</v>
      </c>
      <c r="Y35" s="81">
        <v>1</v>
      </c>
      <c r="Z35" s="88">
        <v>1</v>
      </c>
      <c r="AA35" s="81">
        <v>1</v>
      </c>
      <c r="AB35" s="82">
        <v>1</v>
      </c>
      <c r="AC35" s="81">
        <v>1</v>
      </c>
      <c r="AD35" s="81">
        <v>1</v>
      </c>
      <c r="AE35" s="82">
        <v>1</v>
      </c>
      <c r="AF35" s="81"/>
      <c r="AG35" s="86"/>
      <c r="AH35" s="81">
        <v>2</v>
      </c>
      <c r="AI35" s="82">
        <v>1</v>
      </c>
      <c r="AJ35" s="81">
        <v>1</v>
      </c>
      <c r="AK35" s="82">
        <v>2</v>
      </c>
      <c r="AL35" s="81">
        <v>2</v>
      </c>
      <c r="AM35" s="83">
        <v>1</v>
      </c>
      <c r="AN35" s="81">
        <v>1</v>
      </c>
      <c r="AO35" s="82"/>
      <c r="AP35" s="81"/>
      <c r="AQ35" s="82"/>
      <c r="AR35" s="81"/>
      <c r="AS35" s="83"/>
      <c r="AT35" s="81"/>
      <c r="AU35" s="84">
        <f>COUNTA(F35:AT35)</f>
        <v>33</v>
      </c>
      <c r="AV35" s="77" t="s">
        <v>75</v>
      </c>
    </row>
    <row r="36" spans="2:48" ht="13.5" customHeight="1">
      <c r="B36" s="77" t="s">
        <v>76</v>
      </c>
      <c r="C36" s="65">
        <f>SUM(F36:AS36)</f>
        <v>33</v>
      </c>
      <c r="D36" s="66">
        <f>COUNTA(F36:AN36)</f>
        <v>21</v>
      </c>
      <c r="E36" s="67">
        <f>C36/D$14</f>
        <v>0.9428571428571428</v>
      </c>
      <c r="F36" s="85"/>
      <c r="G36" s="81"/>
      <c r="H36" s="82"/>
      <c r="I36" s="81">
        <v>2</v>
      </c>
      <c r="J36" s="82"/>
      <c r="K36" s="87"/>
      <c r="L36" s="82"/>
      <c r="M36" s="81">
        <v>1</v>
      </c>
      <c r="N36" s="82">
        <v>1</v>
      </c>
      <c r="O36" s="81">
        <v>1</v>
      </c>
      <c r="P36" s="88">
        <v>1</v>
      </c>
      <c r="Q36" s="87">
        <v>3</v>
      </c>
      <c r="R36" s="86">
        <v>2</v>
      </c>
      <c r="S36" s="87">
        <v>2</v>
      </c>
      <c r="T36" s="86">
        <v>2</v>
      </c>
      <c r="U36" s="87"/>
      <c r="V36" s="87">
        <v>1</v>
      </c>
      <c r="W36" s="87"/>
      <c r="X36" s="82">
        <v>1</v>
      </c>
      <c r="Y36" s="81"/>
      <c r="Z36" s="88">
        <v>1</v>
      </c>
      <c r="AA36" s="81">
        <v>2</v>
      </c>
      <c r="AB36" s="82"/>
      <c r="AC36" s="81"/>
      <c r="AD36" s="81">
        <v>1</v>
      </c>
      <c r="AE36" s="82">
        <v>1</v>
      </c>
      <c r="AF36" s="81">
        <v>2</v>
      </c>
      <c r="AG36" s="86"/>
      <c r="AH36" s="81">
        <v>2</v>
      </c>
      <c r="AI36" s="82"/>
      <c r="AJ36" s="81">
        <v>1</v>
      </c>
      <c r="AK36" s="82">
        <v>2</v>
      </c>
      <c r="AL36" s="81">
        <v>2</v>
      </c>
      <c r="AM36" s="83"/>
      <c r="AN36" s="81">
        <v>2</v>
      </c>
      <c r="AO36" s="82"/>
      <c r="AP36" s="81"/>
      <c r="AQ36" s="82"/>
      <c r="AR36" s="81"/>
      <c r="AS36" s="83"/>
      <c r="AT36" s="81"/>
      <c r="AU36" s="84">
        <f>COUNTA(F36:AT36)</f>
        <v>21</v>
      </c>
      <c r="AV36" s="77" t="s">
        <v>76</v>
      </c>
    </row>
    <row r="37" spans="2:48" ht="13.5" customHeight="1">
      <c r="B37" s="77" t="s">
        <v>77</v>
      </c>
      <c r="C37" s="65">
        <f>SUM(F37:AS37)</f>
        <v>22</v>
      </c>
      <c r="D37" s="66">
        <f>COUNTA(F37:AN37)</f>
        <v>19</v>
      </c>
      <c r="E37" s="67">
        <f>C37/D$14</f>
        <v>0.6285714285714286</v>
      </c>
      <c r="F37" s="85">
        <v>1</v>
      </c>
      <c r="G37" s="81"/>
      <c r="H37" s="82"/>
      <c r="I37" s="81">
        <v>1</v>
      </c>
      <c r="J37" s="82"/>
      <c r="K37" s="87"/>
      <c r="L37" s="82"/>
      <c r="M37" s="81">
        <v>1</v>
      </c>
      <c r="N37" s="82"/>
      <c r="O37" s="81"/>
      <c r="P37" s="88">
        <v>2</v>
      </c>
      <c r="Q37" s="87">
        <v>1</v>
      </c>
      <c r="R37" s="86">
        <v>1</v>
      </c>
      <c r="S37" s="87">
        <v>2</v>
      </c>
      <c r="T37" s="86">
        <v>1</v>
      </c>
      <c r="U37" s="87"/>
      <c r="V37" s="87">
        <v>1</v>
      </c>
      <c r="W37" s="87"/>
      <c r="X37" s="82">
        <v>1</v>
      </c>
      <c r="Y37" s="81">
        <v>1</v>
      </c>
      <c r="Z37" s="88"/>
      <c r="AA37" s="81">
        <v>1</v>
      </c>
      <c r="AB37" s="82"/>
      <c r="AC37" s="81">
        <v>1</v>
      </c>
      <c r="AD37" s="81">
        <v>1</v>
      </c>
      <c r="AE37" s="82"/>
      <c r="AF37" s="81">
        <v>1</v>
      </c>
      <c r="AG37" s="86"/>
      <c r="AH37" s="81">
        <v>1</v>
      </c>
      <c r="AI37" s="82"/>
      <c r="AJ37" s="81">
        <v>1</v>
      </c>
      <c r="AK37" s="82">
        <v>2</v>
      </c>
      <c r="AL37" s="81"/>
      <c r="AM37" s="83"/>
      <c r="AN37" s="81">
        <v>1</v>
      </c>
      <c r="AO37" s="82"/>
      <c r="AP37" s="81"/>
      <c r="AQ37" s="82"/>
      <c r="AR37" s="81"/>
      <c r="AS37" s="83"/>
      <c r="AT37" s="81"/>
      <c r="AU37" s="84">
        <f>COUNTA(F37:AT37)</f>
        <v>19</v>
      </c>
      <c r="AV37" s="77" t="s">
        <v>77</v>
      </c>
    </row>
    <row r="38" spans="2:48" ht="13.5" customHeight="1">
      <c r="B38" s="77" t="s">
        <v>78</v>
      </c>
      <c r="C38" s="65">
        <f>SUM(F38:AS38)</f>
        <v>104</v>
      </c>
      <c r="D38" s="66">
        <f>COUNTA(F38:AN38)</f>
        <v>34</v>
      </c>
      <c r="E38" s="67">
        <f>C38/D$14</f>
        <v>2.9714285714285715</v>
      </c>
      <c r="F38" s="85">
        <v>2</v>
      </c>
      <c r="G38" s="81">
        <v>2</v>
      </c>
      <c r="H38" s="82">
        <v>2</v>
      </c>
      <c r="I38" s="81">
        <v>2</v>
      </c>
      <c r="J38" s="82">
        <v>3</v>
      </c>
      <c r="K38" s="87">
        <v>4</v>
      </c>
      <c r="L38" s="82">
        <v>1</v>
      </c>
      <c r="M38" s="81"/>
      <c r="N38" s="82">
        <v>3</v>
      </c>
      <c r="O38" s="81">
        <v>7</v>
      </c>
      <c r="P38" s="88">
        <v>4</v>
      </c>
      <c r="Q38" s="87">
        <v>2</v>
      </c>
      <c r="R38" s="86">
        <v>5</v>
      </c>
      <c r="S38" s="87">
        <v>2</v>
      </c>
      <c r="T38" s="86">
        <v>5</v>
      </c>
      <c r="U38" s="87">
        <v>3</v>
      </c>
      <c r="V38" s="87">
        <v>2</v>
      </c>
      <c r="W38" s="87">
        <v>6</v>
      </c>
      <c r="X38" s="82">
        <v>2</v>
      </c>
      <c r="Y38" s="81">
        <v>2</v>
      </c>
      <c r="Z38" s="88">
        <v>1</v>
      </c>
      <c r="AA38" s="81">
        <v>2</v>
      </c>
      <c r="AB38" s="82">
        <v>2</v>
      </c>
      <c r="AC38" s="81">
        <v>2</v>
      </c>
      <c r="AD38" s="81">
        <v>3</v>
      </c>
      <c r="AE38" s="82">
        <v>1</v>
      </c>
      <c r="AF38" s="81">
        <v>2</v>
      </c>
      <c r="AG38" s="86">
        <v>3</v>
      </c>
      <c r="AH38" s="81">
        <v>7</v>
      </c>
      <c r="AI38" s="82">
        <v>2</v>
      </c>
      <c r="AJ38" s="81">
        <v>6</v>
      </c>
      <c r="AK38" s="82">
        <v>6</v>
      </c>
      <c r="AL38" s="81">
        <v>2</v>
      </c>
      <c r="AM38" s="83">
        <v>3</v>
      </c>
      <c r="AN38" s="81">
        <v>3</v>
      </c>
      <c r="AO38" s="82"/>
      <c r="AP38" s="81"/>
      <c r="AQ38" s="82"/>
      <c r="AR38" s="81"/>
      <c r="AS38" s="83"/>
      <c r="AT38" s="81"/>
      <c r="AU38" s="84">
        <f>COUNTA(F38:AT38)</f>
        <v>34</v>
      </c>
      <c r="AV38" s="77" t="s">
        <v>78</v>
      </c>
    </row>
    <row r="39" spans="2:48" ht="13.5" customHeight="1">
      <c r="B39" s="77" t="s">
        <v>79</v>
      </c>
      <c r="C39" s="65">
        <f>SUM(F39:AS39)</f>
        <v>0</v>
      </c>
      <c r="D39" s="66">
        <f>COUNTA(F39:AN39)</f>
        <v>0</v>
      </c>
      <c r="E39" s="67">
        <f>C39/D$14</f>
        <v>0</v>
      </c>
      <c r="F39" s="85"/>
      <c r="G39" s="81"/>
      <c r="H39" s="82"/>
      <c r="I39" s="81"/>
      <c r="J39" s="82"/>
      <c r="K39" s="87"/>
      <c r="L39" s="82"/>
      <c r="M39" s="81"/>
      <c r="N39" s="82"/>
      <c r="O39" s="81"/>
      <c r="P39" s="88"/>
      <c r="Q39" s="87"/>
      <c r="R39" s="86"/>
      <c r="S39" s="87"/>
      <c r="T39" s="86"/>
      <c r="U39" s="87"/>
      <c r="V39" s="87"/>
      <c r="W39" s="87"/>
      <c r="X39" s="82"/>
      <c r="Y39" s="81"/>
      <c r="Z39" s="88"/>
      <c r="AA39" s="81"/>
      <c r="AB39" s="82"/>
      <c r="AC39" s="81"/>
      <c r="AD39" s="81"/>
      <c r="AE39" s="82"/>
      <c r="AF39" s="81"/>
      <c r="AG39" s="86"/>
      <c r="AH39" s="81"/>
      <c r="AI39" s="82"/>
      <c r="AJ39" s="81"/>
      <c r="AK39" s="82"/>
      <c r="AL39" s="81"/>
      <c r="AM39" s="83"/>
      <c r="AN39" s="81"/>
      <c r="AO39" s="82"/>
      <c r="AP39" s="81"/>
      <c r="AQ39" s="82"/>
      <c r="AR39" s="81"/>
      <c r="AS39" s="83"/>
      <c r="AT39" s="81"/>
      <c r="AU39" s="84">
        <f>COUNTA(F39:AT39)</f>
        <v>0</v>
      </c>
      <c r="AV39" s="77" t="s">
        <v>79</v>
      </c>
    </row>
    <row r="40" spans="2:48" ht="13.5" customHeight="1">
      <c r="B40" s="77" t="s">
        <v>80</v>
      </c>
      <c r="C40" s="65">
        <f>SUM(F40:AS40)</f>
        <v>5</v>
      </c>
      <c r="D40" s="66">
        <f>COUNTA(F40:AN40)</f>
        <v>5</v>
      </c>
      <c r="E40" s="67">
        <f>C40/D$14</f>
        <v>0.14285714285714285</v>
      </c>
      <c r="F40" s="85"/>
      <c r="G40" s="81"/>
      <c r="H40" s="82"/>
      <c r="I40" s="81"/>
      <c r="J40" s="82">
        <v>1</v>
      </c>
      <c r="K40" s="87"/>
      <c r="L40" s="82"/>
      <c r="M40" s="81"/>
      <c r="N40" s="82">
        <v>1</v>
      </c>
      <c r="O40" s="81"/>
      <c r="P40" s="88"/>
      <c r="Q40" s="87"/>
      <c r="R40" s="86"/>
      <c r="S40" s="87">
        <v>1</v>
      </c>
      <c r="T40" s="86"/>
      <c r="U40" s="87"/>
      <c r="V40" s="87"/>
      <c r="W40" s="87"/>
      <c r="X40" s="82"/>
      <c r="Y40" s="81"/>
      <c r="Z40" s="88"/>
      <c r="AA40" s="81"/>
      <c r="AB40" s="82"/>
      <c r="AC40" s="81"/>
      <c r="AD40" s="81"/>
      <c r="AE40" s="82"/>
      <c r="AF40" s="81"/>
      <c r="AG40" s="86"/>
      <c r="AH40" s="81">
        <v>1</v>
      </c>
      <c r="AI40" s="82"/>
      <c r="AJ40" s="81"/>
      <c r="AK40" s="82">
        <v>1</v>
      </c>
      <c r="AL40" s="81"/>
      <c r="AM40" s="83"/>
      <c r="AN40" s="81"/>
      <c r="AO40" s="82"/>
      <c r="AP40" s="81"/>
      <c r="AQ40" s="82"/>
      <c r="AR40" s="81"/>
      <c r="AS40" s="83"/>
      <c r="AT40" s="81"/>
      <c r="AU40" s="84">
        <f>COUNTA(F40:AT40)</f>
        <v>5</v>
      </c>
      <c r="AV40" s="77" t="s">
        <v>80</v>
      </c>
    </row>
    <row r="41" spans="2:48" ht="13.5" customHeight="1">
      <c r="B41" s="77" t="s">
        <v>81</v>
      </c>
      <c r="C41" s="65">
        <f>SUM(F41:AS41)</f>
        <v>20</v>
      </c>
      <c r="D41" s="66">
        <f>COUNTA(F41:AN41)</f>
        <v>1</v>
      </c>
      <c r="E41" s="67">
        <f>C41/D$14</f>
        <v>0.5714285714285714</v>
      </c>
      <c r="F41" s="85"/>
      <c r="G41" s="81"/>
      <c r="H41" s="82"/>
      <c r="I41" s="81"/>
      <c r="J41" s="82"/>
      <c r="K41" s="87"/>
      <c r="L41" s="82"/>
      <c r="M41" s="81"/>
      <c r="N41" s="82"/>
      <c r="O41" s="81"/>
      <c r="P41" s="88"/>
      <c r="Q41" s="87"/>
      <c r="R41" s="86"/>
      <c r="S41" s="87"/>
      <c r="T41" s="86"/>
      <c r="U41" s="87"/>
      <c r="V41" s="87"/>
      <c r="W41" s="87"/>
      <c r="X41" s="82"/>
      <c r="Y41" s="81"/>
      <c r="Z41" s="88"/>
      <c r="AA41" s="81"/>
      <c r="AB41" s="82"/>
      <c r="AC41" s="81"/>
      <c r="AD41" s="81"/>
      <c r="AE41" s="82"/>
      <c r="AF41" s="81"/>
      <c r="AG41" s="86"/>
      <c r="AH41" s="81"/>
      <c r="AI41" s="82"/>
      <c r="AJ41" s="81">
        <v>20</v>
      </c>
      <c r="AK41" s="82"/>
      <c r="AL41" s="81"/>
      <c r="AM41" s="83"/>
      <c r="AN41" s="81"/>
      <c r="AO41" s="82"/>
      <c r="AP41" s="81"/>
      <c r="AQ41" s="82"/>
      <c r="AR41" s="81"/>
      <c r="AS41" s="83"/>
      <c r="AT41" s="81"/>
      <c r="AU41" s="84">
        <f>COUNTA(F41:AT41)</f>
        <v>1</v>
      </c>
      <c r="AV41" s="77" t="s">
        <v>81</v>
      </c>
    </row>
    <row r="42" spans="2:48" ht="13.5" customHeight="1">
      <c r="B42" s="77" t="s">
        <v>82</v>
      </c>
      <c r="C42" s="65">
        <f>SUM(F42:AS42)</f>
        <v>1</v>
      </c>
      <c r="D42" s="66">
        <f>COUNTA(F42:AN42)</f>
        <v>1</v>
      </c>
      <c r="E42" s="67">
        <f>C42/D$14</f>
        <v>0.02857142857142857</v>
      </c>
      <c r="F42" s="85"/>
      <c r="G42" s="81"/>
      <c r="H42" s="82"/>
      <c r="I42" s="81"/>
      <c r="J42" s="82"/>
      <c r="K42" s="87"/>
      <c r="L42" s="82"/>
      <c r="M42" s="81"/>
      <c r="N42" s="82"/>
      <c r="O42" s="81">
        <v>1</v>
      </c>
      <c r="P42" s="88"/>
      <c r="Q42" s="87"/>
      <c r="R42" s="86"/>
      <c r="S42" s="87"/>
      <c r="T42" s="86"/>
      <c r="U42" s="87"/>
      <c r="V42" s="87"/>
      <c r="W42" s="87"/>
      <c r="X42" s="82"/>
      <c r="Y42" s="81"/>
      <c r="Z42" s="88"/>
      <c r="AA42" s="81"/>
      <c r="AB42" s="82"/>
      <c r="AC42" s="81"/>
      <c r="AD42" s="81"/>
      <c r="AE42" s="82"/>
      <c r="AF42" s="81"/>
      <c r="AG42" s="86"/>
      <c r="AH42" s="81"/>
      <c r="AI42" s="82"/>
      <c r="AJ42" s="81"/>
      <c r="AK42" s="82"/>
      <c r="AL42" s="81"/>
      <c r="AM42" s="83"/>
      <c r="AN42" s="81"/>
      <c r="AO42" s="82"/>
      <c r="AP42" s="81"/>
      <c r="AQ42" s="82"/>
      <c r="AR42" s="81"/>
      <c r="AS42" s="83"/>
      <c r="AT42" s="81"/>
      <c r="AU42" s="84">
        <f>COUNTA(F42:AT42)</f>
        <v>1</v>
      </c>
      <c r="AV42" s="77" t="s">
        <v>82</v>
      </c>
    </row>
    <row r="43" spans="2:48" ht="13.5" customHeight="1">
      <c r="B43" s="77" t="s">
        <v>83</v>
      </c>
      <c r="C43" s="65">
        <f>SUM(F43:AS43)</f>
        <v>2</v>
      </c>
      <c r="D43" s="66">
        <f>COUNTA(F43:AN43)</f>
        <v>1</v>
      </c>
      <c r="E43" s="67">
        <f>C43/D$14</f>
        <v>0.05714285714285714</v>
      </c>
      <c r="F43" s="85"/>
      <c r="G43" s="81"/>
      <c r="H43" s="82"/>
      <c r="I43" s="81"/>
      <c r="J43" s="82"/>
      <c r="K43" s="87"/>
      <c r="L43" s="82"/>
      <c r="M43" s="81"/>
      <c r="N43" s="82"/>
      <c r="O43" s="81"/>
      <c r="P43" s="88"/>
      <c r="Q43" s="87"/>
      <c r="R43" s="86"/>
      <c r="S43" s="87"/>
      <c r="T43" s="86"/>
      <c r="U43" s="87"/>
      <c r="V43" s="87"/>
      <c r="W43" s="87">
        <v>2</v>
      </c>
      <c r="X43" s="82"/>
      <c r="Y43" s="81"/>
      <c r="Z43" s="88"/>
      <c r="AA43" s="81"/>
      <c r="AB43" s="82"/>
      <c r="AC43" s="81"/>
      <c r="AD43" s="81"/>
      <c r="AE43" s="82"/>
      <c r="AF43" s="81"/>
      <c r="AG43" s="86"/>
      <c r="AH43" s="81"/>
      <c r="AI43" s="82"/>
      <c r="AJ43" s="81"/>
      <c r="AK43" s="82"/>
      <c r="AL43" s="81"/>
      <c r="AM43" s="83"/>
      <c r="AN43" s="81"/>
      <c r="AO43" s="82"/>
      <c r="AP43" s="81"/>
      <c r="AQ43" s="82"/>
      <c r="AR43" s="81"/>
      <c r="AS43" s="83"/>
      <c r="AT43" s="81"/>
      <c r="AU43" s="84"/>
      <c r="AV43" s="77"/>
    </row>
    <row r="44" spans="2:48" ht="13.5" customHeight="1">
      <c r="B44" s="77" t="s">
        <v>84</v>
      </c>
      <c r="C44" s="65">
        <f>SUM(F44:AS44)</f>
        <v>3</v>
      </c>
      <c r="D44" s="66">
        <f>COUNTA(F44:AN44)</f>
        <v>2</v>
      </c>
      <c r="E44" s="67">
        <f>C44/D$14</f>
        <v>0.08571428571428572</v>
      </c>
      <c r="F44" s="85"/>
      <c r="G44" s="81"/>
      <c r="H44" s="82"/>
      <c r="I44" s="81"/>
      <c r="J44" s="82"/>
      <c r="K44" s="87"/>
      <c r="L44" s="82"/>
      <c r="M44" s="81"/>
      <c r="N44" s="82"/>
      <c r="O44" s="81"/>
      <c r="P44" s="88"/>
      <c r="Q44" s="87"/>
      <c r="R44" s="86"/>
      <c r="S44" s="87"/>
      <c r="T44" s="86"/>
      <c r="U44" s="87"/>
      <c r="V44" s="87"/>
      <c r="W44" s="87"/>
      <c r="X44" s="82"/>
      <c r="Y44" s="81"/>
      <c r="Z44" s="88"/>
      <c r="AA44" s="81"/>
      <c r="AB44" s="82"/>
      <c r="AC44" s="81"/>
      <c r="AD44" s="81"/>
      <c r="AE44" s="82"/>
      <c r="AF44" s="81"/>
      <c r="AG44" s="86"/>
      <c r="AH44" s="81">
        <v>1</v>
      </c>
      <c r="AI44" s="82"/>
      <c r="AJ44" s="81"/>
      <c r="AK44" s="82"/>
      <c r="AL44" s="81">
        <v>2</v>
      </c>
      <c r="AM44" s="83"/>
      <c r="AN44" s="81"/>
      <c r="AO44" s="82"/>
      <c r="AP44" s="81"/>
      <c r="AQ44" s="82"/>
      <c r="AR44" s="81"/>
      <c r="AS44" s="83"/>
      <c r="AT44" s="81"/>
      <c r="AU44" s="84">
        <f>COUNTA(F44:AT44)</f>
        <v>2</v>
      </c>
      <c r="AV44" s="77" t="s">
        <v>84</v>
      </c>
    </row>
    <row r="45" spans="2:48" ht="13.5" customHeight="1">
      <c r="B45" s="77" t="s">
        <v>85</v>
      </c>
      <c r="C45" s="65">
        <f>SUM(F45:AS45)</f>
        <v>8</v>
      </c>
      <c r="D45" s="66">
        <f>COUNTA(F45:AN45)</f>
        <v>3</v>
      </c>
      <c r="E45" s="67">
        <f>C45/D$14</f>
        <v>0.22857142857142856</v>
      </c>
      <c r="F45" s="85"/>
      <c r="G45" s="81"/>
      <c r="H45" s="82"/>
      <c r="I45" s="81"/>
      <c r="J45" s="82">
        <v>4</v>
      </c>
      <c r="K45" s="87"/>
      <c r="L45" s="82"/>
      <c r="M45" s="81"/>
      <c r="N45" s="82"/>
      <c r="O45" s="81"/>
      <c r="P45" s="88"/>
      <c r="Q45" s="87">
        <v>2</v>
      </c>
      <c r="R45" s="86"/>
      <c r="S45" s="87"/>
      <c r="T45" s="86"/>
      <c r="U45" s="87"/>
      <c r="V45" s="87"/>
      <c r="W45" s="87"/>
      <c r="X45" s="82"/>
      <c r="Y45" s="81"/>
      <c r="Z45" s="88"/>
      <c r="AA45" s="81"/>
      <c r="AB45" s="82"/>
      <c r="AC45" s="81"/>
      <c r="AD45" s="81"/>
      <c r="AE45" s="82"/>
      <c r="AF45" s="81"/>
      <c r="AG45" s="86"/>
      <c r="AH45" s="81">
        <v>2</v>
      </c>
      <c r="AI45" s="82"/>
      <c r="AJ45" s="81"/>
      <c r="AK45" s="82"/>
      <c r="AL45" s="81"/>
      <c r="AM45" s="83"/>
      <c r="AN45" s="81"/>
      <c r="AO45" s="82"/>
      <c r="AP45" s="81"/>
      <c r="AQ45" s="82"/>
      <c r="AR45" s="81"/>
      <c r="AS45" s="83"/>
      <c r="AT45" s="81"/>
      <c r="AU45" s="84">
        <f>COUNTA(F45:AT45)</f>
        <v>3</v>
      </c>
      <c r="AV45" s="77" t="s">
        <v>85</v>
      </c>
    </row>
    <row r="46" spans="2:48" ht="13.5" customHeight="1">
      <c r="B46" s="77" t="s">
        <v>86</v>
      </c>
      <c r="C46" s="65">
        <f>SUM(F46:AS46)</f>
        <v>2</v>
      </c>
      <c r="D46" s="66">
        <f>COUNTA(F46:AN46)</f>
        <v>1</v>
      </c>
      <c r="E46" s="67">
        <f>C46/D$14</f>
        <v>0.05714285714285714</v>
      </c>
      <c r="F46" s="85"/>
      <c r="G46" s="81"/>
      <c r="H46" s="82"/>
      <c r="I46" s="81"/>
      <c r="J46" s="82"/>
      <c r="K46" s="87"/>
      <c r="L46" s="82"/>
      <c r="M46" s="81">
        <v>2</v>
      </c>
      <c r="N46" s="82"/>
      <c r="O46" s="81"/>
      <c r="P46" s="88"/>
      <c r="Q46" s="87"/>
      <c r="R46" s="86"/>
      <c r="S46" s="87"/>
      <c r="T46" s="86"/>
      <c r="U46" s="87"/>
      <c r="V46" s="87"/>
      <c r="W46" s="87"/>
      <c r="X46" s="82"/>
      <c r="Y46" s="81"/>
      <c r="Z46" s="88"/>
      <c r="AA46" s="81"/>
      <c r="AB46" s="82"/>
      <c r="AC46" s="81"/>
      <c r="AD46" s="81"/>
      <c r="AE46" s="82"/>
      <c r="AF46" s="81"/>
      <c r="AG46" s="86"/>
      <c r="AH46" s="81"/>
      <c r="AI46" s="82"/>
      <c r="AJ46" s="81"/>
      <c r="AK46" s="82"/>
      <c r="AL46" s="81"/>
      <c r="AM46" s="83"/>
      <c r="AN46" s="81"/>
      <c r="AO46" s="82"/>
      <c r="AP46" s="81"/>
      <c r="AQ46" s="82"/>
      <c r="AR46" s="81"/>
      <c r="AS46" s="83"/>
      <c r="AT46" s="81"/>
      <c r="AU46" s="84">
        <f>COUNTA(F46:AT46)</f>
        <v>1</v>
      </c>
      <c r="AV46" s="77" t="s">
        <v>86</v>
      </c>
    </row>
    <row r="47" spans="2:48" ht="13.5" customHeight="1">
      <c r="B47" s="77" t="s">
        <v>87</v>
      </c>
      <c r="C47" s="65">
        <f>SUM(F47:AS47)</f>
        <v>2</v>
      </c>
      <c r="D47" s="66">
        <f>COUNTA(F47:AN47)</f>
        <v>2</v>
      </c>
      <c r="E47" s="67">
        <f>C47/D$14</f>
        <v>0.05714285714285714</v>
      </c>
      <c r="F47" s="85"/>
      <c r="G47" s="81"/>
      <c r="H47" s="82"/>
      <c r="I47" s="81"/>
      <c r="J47" s="82"/>
      <c r="K47" s="87"/>
      <c r="L47" s="82"/>
      <c r="M47" s="81"/>
      <c r="N47" s="82"/>
      <c r="O47" s="81"/>
      <c r="P47" s="88"/>
      <c r="Q47" s="87">
        <v>1</v>
      </c>
      <c r="R47" s="86"/>
      <c r="S47" s="87"/>
      <c r="T47" s="86"/>
      <c r="U47" s="87"/>
      <c r="V47" s="87"/>
      <c r="W47" s="87">
        <v>1</v>
      </c>
      <c r="X47" s="82"/>
      <c r="Y47" s="81"/>
      <c r="Z47" s="88"/>
      <c r="AA47" s="81"/>
      <c r="AB47" s="82"/>
      <c r="AC47" s="81"/>
      <c r="AD47" s="81"/>
      <c r="AE47" s="82"/>
      <c r="AF47" s="81"/>
      <c r="AG47" s="86"/>
      <c r="AH47" s="81"/>
      <c r="AI47" s="82"/>
      <c r="AJ47" s="81"/>
      <c r="AK47" s="82"/>
      <c r="AL47" s="81"/>
      <c r="AM47" s="83"/>
      <c r="AN47" s="81"/>
      <c r="AO47" s="82"/>
      <c r="AP47" s="81"/>
      <c r="AQ47" s="82"/>
      <c r="AR47" s="81"/>
      <c r="AS47" s="83"/>
      <c r="AT47" s="81"/>
      <c r="AU47" s="84">
        <f>COUNTA(F47:AT47)</f>
        <v>2</v>
      </c>
      <c r="AV47" s="77" t="s">
        <v>87</v>
      </c>
    </row>
    <row r="48" spans="2:48" ht="13.5" customHeight="1">
      <c r="B48" s="77" t="s">
        <v>88</v>
      </c>
      <c r="C48" s="65">
        <f>SUM(F48:AS48)</f>
        <v>18</v>
      </c>
      <c r="D48" s="66">
        <f>COUNTA(F48:AN48)</f>
        <v>10</v>
      </c>
      <c r="E48" s="67">
        <f>C48/D$14</f>
        <v>0.5142857142857142</v>
      </c>
      <c r="F48" s="85"/>
      <c r="G48" s="81"/>
      <c r="H48" s="82">
        <v>1</v>
      </c>
      <c r="I48" s="81"/>
      <c r="J48" s="82">
        <v>3</v>
      </c>
      <c r="K48" s="87"/>
      <c r="L48" s="82"/>
      <c r="M48" s="81">
        <v>1</v>
      </c>
      <c r="N48" s="82"/>
      <c r="O48" s="81">
        <v>1</v>
      </c>
      <c r="P48" s="88">
        <v>2</v>
      </c>
      <c r="Q48" s="87">
        <v>1</v>
      </c>
      <c r="R48" s="86"/>
      <c r="S48" s="87">
        <v>1</v>
      </c>
      <c r="T48" s="86">
        <v>4</v>
      </c>
      <c r="U48" s="87"/>
      <c r="V48" s="87"/>
      <c r="W48" s="87"/>
      <c r="X48" s="82"/>
      <c r="Y48" s="81"/>
      <c r="Z48" s="88"/>
      <c r="AA48" s="81"/>
      <c r="AB48" s="82">
        <v>2</v>
      </c>
      <c r="AC48" s="81"/>
      <c r="AD48" s="81"/>
      <c r="AE48" s="82"/>
      <c r="AF48" s="81"/>
      <c r="AG48" s="86"/>
      <c r="AH48" s="81"/>
      <c r="AI48" s="82">
        <v>2</v>
      </c>
      <c r="AJ48" s="81"/>
      <c r="AK48" s="82"/>
      <c r="AL48" s="81"/>
      <c r="AM48" s="83"/>
      <c r="AN48" s="81"/>
      <c r="AO48" s="82"/>
      <c r="AP48" s="81"/>
      <c r="AQ48" s="82"/>
      <c r="AR48" s="81"/>
      <c r="AS48" s="83"/>
      <c r="AT48" s="81"/>
      <c r="AU48" s="84">
        <f>COUNTA(F48:AT48)</f>
        <v>10</v>
      </c>
      <c r="AV48" s="77" t="s">
        <v>88</v>
      </c>
    </row>
    <row r="49" spans="2:48" ht="13.5" customHeight="1">
      <c r="B49" s="77" t="s">
        <v>89</v>
      </c>
      <c r="C49" s="65">
        <f>SUM(F49:AS49)</f>
        <v>137</v>
      </c>
      <c r="D49" s="66">
        <f>COUNTA(F49:AN49)</f>
        <v>33</v>
      </c>
      <c r="E49" s="67">
        <f>C49/D$14</f>
        <v>3.914285714285714</v>
      </c>
      <c r="F49" s="85">
        <v>7</v>
      </c>
      <c r="G49" s="81">
        <v>3</v>
      </c>
      <c r="H49" s="82">
        <v>3</v>
      </c>
      <c r="I49" s="81">
        <v>2</v>
      </c>
      <c r="J49" s="82">
        <v>5</v>
      </c>
      <c r="K49" s="87">
        <v>2</v>
      </c>
      <c r="L49" s="82"/>
      <c r="M49" s="81">
        <v>5</v>
      </c>
      <c r="N49" s="82">
        <v>2</v>
      </c>
      <c r="O49" s="81">
        <v>4</v>
      </c>
      <c r="P49" s="88">
        <v>3</v>
      </c>
      <c r="Q49" s="87">
        <v>5</v>
      </c>
      <c r="R49" s="86">
        <v>4</v>
      </c>
      <c r="S49" s="87">
        <v>4</v>
      </c>
      <c r="T49" s="86">
        <v>3</v>
      </c>
      <c r="U49" s="87">
        <v>2</v>
      </c>
      <c r="V49" s="87">
        <v>2</v>
      </c>
      <c r="W49" s="87">
        <v>10</v>
      </c>
      <c r="X49" s="82">
        <v>4</v>
      </c>
      <c r="Y49" s="81">
        <v>1</v>
      </c>
      <c r="Z49" s="88">
        <v>3</v>
      </c>
      <c r="AA49" s="81">
        <v>2</v>
      </c>
      <c r="AB49" s="82">
        <v>5</v>
      </c>
      <c r="AC49" s="81"/>
      <c r="AD49" s="81">
        <v>2</v>
      </c>
      <c r="AE49" s="82">
        <v>4</v>
      </c>
      <c r="AF49" s="81">
        <v>6</v>
      </c>
      <c r="AG49" s="86">
        <v>12</v>
      </c>
      <c r="AH49" s="81">
        <v>4</v>
      </c>
      <c r="AI49" s="82">
        <v>4</v>
      </c>
      <c r="AJ49" s="81">
        <v>4</v>
      </c>
      <c r="AK49" s="82">
        <v>7</v>
      </c>
      <c r="AL49" s="81">
        <v>7</v>
      </c>
      <c r="AM49" s="83">
        <v>2</v>
      </c>
      <c r="AN49" s="81">
        <v>4</v>
      </c>
      <c r="AO49" s="82"/>
      <c r="AP49" s="81"/>
      <c r="AQ49" s="82"/>
      <c r="AR49" s="81"/>
      <c r="AS49" s="83"/>
      <c r="AT49" s="81"/>
      <c r="AU49" s="84">
        <f>COUNTA(F49:AT49)</f>
        <v>33</v>
      </c>
      <c r="AV49" s="77" t="s">
        <v>89</v>
      </c>
    </row>
    <row r="50" spans="2:48" ht="13.5" customHeight="1">
      <c r="B50" s="77" t="s">
        <v>90</v>
      </c>
      <c r="C50" s="65">
        <f>SUM(F50:AS50)</f>
        <v>131</v>
      </c>
      <c r="D50" s="66">
        <f>COUNTA(F50:AN50)</f>
        <v>34</v>
      </c>
      <c r="E50" s="67">
        <f>C50/D$14</f>
        <v>3.742857142857143</v>
      </c>
      <c r="F50" s="85">
        <v>5</v>
      </c>
      <c r="G50" s="81">
        <v>5</v>
      </c>
      <c r="H50" s="82">
        <v>4</v>
      </c>
      <c r="I50" s="81">
        <v>1</v>
      </c>
      <c r="J50" s="82">
        <v>6</v>
      </c>
      <c r="K50" s="87">
        <v>2</v>
      </c>
      <c r="L50" s="82">
        <v>1</v>
      </c>
      <c r="M50" s="81">
        <v>4</v>
      </c>
      <c r="N50" s="82">
        <v>2</v>
      </c>
      <c r="O50" s="81">
        <v>3</v>
      </c>
      <c r="P50" s="88">
        <v>2</v>
      </c>
      <c r="Q50" s="87">
        <v>3</v>
      </c>
      <c r="R50" s="86">
        <v>3</v>
      </c>
      <c r="S50" s="87">
        <v>5</v>
      </c>
      <c r="T50" s="86">
        <v>5</v>
      </c>
      <c r="U50" s="87">
        <v>3</v>
      </c>
      <c r="V50" s="87">
        <v>2</v>
      </c>
      <c r="W50" s="87">
        <v>5</v>
      </c>
      <c r="X50" s="82">
        <v>2</v>
      </c>
      <c r="Y50" s="81"/>
      <c r="Z50" s="88">
        <v>3</v>
      </c>
      <c r="AA50" s="81">
        <v>5</v>
      </c>
      <c r="AB50" s="82">
        <v>5</v>
      </c>
      <c r="AC50" s="81">
        <v>2</v>
      </c>
      <c r="AD50" s="81">
        <v>2</v>
      </c>
      <c r="AE50" s="82">
        <v>3</v>
      </c>
      <c r="AF50" s="81">
        <v>2</v>
      </c>
      <c r="AG50" s="86">
        <v>15</v>
      </c>
      <c r="AH50" s="81">
        <v>4</v>
      </c>
      <c r="AI50" s="82">
        <v>4</v>
      </c>
      <c r="AJ50" s="81">
        <v>4</v>
      </c>
      <c r="AK50" s="82">
        <v>6</v>
      </c>
      <c r="AL50" s="81">
        <v>5</v>
      </c>
      <c r="AM50" s="83">
        <v>5</v>
      </c>
      <c r="AN50" s="81">
        <v>3</v>
      </c>
      <c r="AO50" s="82"/>
      <c r="AP50" s="81"/>
      <c r="AQ50" s="82"/>
      <c r="AR50" s="81"/>
      <c r="AS50" s="83"/>
      <c r="AT50" s="81"/>
      <c r="AU50" s="84">
        <f>COUNTA(F50:AT50)</f>
        <v>34</v>
      </c>
      <c r="AV50" s="77" t="s">
        <v>90</v>
      </c>
    </row>
    <row r="51" spans="2:48" ht="13.5" customHeight="1">
      <c r="B51" s="77" t="s">
        <v>91</v>
      </c>
      <c r="C51" s="65">
        <f>SUM(F51:AS51)</f>
        <v>24</v>
      </c>
      <c r="D51" s="66">
        <f>COUNTA(F51:AN51)</f>
        <v>6</v>
      </c>
      <c r="E51" s="67">
        <f>C51/D$14</f>
        <v>0.6857142857142857</v>
      </c>
      <c r="F51" s="85"/>
      <c r="G51" s="81"/>
      <c r="H51" s="82"/>
      <c r="I51" s="81"/>
      <c r="J51" s="82"/>
      <c r="K51" s="87"/>
      <c r="L51" s="82"/>
      <c r="M51" s="81"/>
      <c r="N51" s="82"/>
      <c r="O51" s="81">
        <v>1</v>
      </c>
      <c r="P51" s="88"/>
      <c r="Q51" s="87"/>
      <c r="R51" s="86"/>
      <c r="S51" s="87">
        <v>5</v>
      </c>
      <c r="T51" s="86">
        <v>3</v>
      </c>
      <c r="U51" s="87"/>
      <c r="V51" s="87"/>
      <c r="W51" s="87"/>
      <c r="X51" s="82"/>
      <c r="Y51" s="81"/>
      <c r="Z51" s="88"/>
      <c r="AA51" s="81"/>
      <c r="AB51" s="82"/>
      <c r="AC51" s="81"/>
      <c r="AD51" s="81"/>
      <c r="AE51" s="82"/>
      <c r="AF51" s="81"/>
      <c r="AG51" s="86"/>
      <c r="AH51" s="81">
        <v>7</v>
      </c>
      <c r="AI51" s="82"/>
      <c r="AJ51" s="81">
        <v>6</v>
      </c>
      <c r="AK51" s="82"/>
      <c r="AL51" s="81"/>
      <c r="AM51" s="83">
        <v>2</v>
      </c>
      <c r="AN51" s="81"/>
      <c r="AO51" s="82"/>
      <c r="AP51" s="81"/>
      <c r="AQ51" s="82"/>
      <c r="AR51" s="81"/>
      <c r="AS51" s="83"/>
      <c r="AT51" s="81"/>
      <c r="AU51" s="84">
        <f>COUNTA(F51:AT51)</f>
        <v>6</v>
      </c>
      <c r="AV51" s="77" t="s">
        <v>91</v>
      </c>
    </row>
    <row r="52" spans="2:48" ht="13.5" customHeight="1">
      <c r="B52" s="77" t="s">
        <v>92</v>
      </c>
      <c r="C52" s="65">
        <f>SUM(F52:AS52)</f>
        <v>3</v>
      </c>
      <c r="D52" s="66">
        <f>COUNTA(F52:AN52)</f>
        <v>3</v>
      </c>
      <c r="E52" s="67">
        <f>C52/D$14</f>
        <v>0.08571428571428572</v>
      </c>
      <c r="F52" s="85"/>
      <c r="G52" s="81"/>
      <c r="H52" s="82"/>
      <c r="I52" s="81"/>
      <c r="J52" s="82"/>
      <c r="K52" s="87"/>
      <c r="L52" s="82"/>
      <c r="M52" s="81"/>
      <c r="N52" s="82"/>
      <c r="O52" s="81"/>
      <c r="P52" s="88"/>
      <c r="Q52" s="87"/>
      <c r="R52" s="86"/>
      <c r="S52" s="87"/>
      <c r="T52" s="86"/>
      <c r="U52" s="87"/>
      <c r="V52" s="87"/>
      <c r="W52" s="87"/>
      <c r="X52" s="82"/>
      <c r="Y52" s="81"/>
      <c r="Z52" s="88"/>
      <c r="AA52" s="81">
        <v>1</v>
      </c>
      <c r="AB52" s="82"/>
      <c r="AC52" s="81"/>
      <c r="AD52" s="81"/>
      <c r="AE52" s="82"/>
      <c r="AF52" s="81"/>
      <c r="AG52" s="86"/>
      <c r="AH52" s="81">
        <v>1</v>
      </c>
      <c r="AI52" s="82"/>
      <c r="AJ52" s="81"/>
      <c r="AK52" s="82"/>
      <c r="AL52" s="81">
        <v>1</v>
      </c>
      <c r="AM52" s="83"/>
      <c r="AN52" s="81"/>
      <c r="AO52" s="82"/>
      <c r="AP52" s="81"/>
      <c r="AQ52" s="82"/>
      <c r="AR52" s="81"/>
      <c r="AS52" s="83"/>
      <c r="AT52" s="81"/>
      <c r="AU52" s="84">
        <f>COUNTA(F52:AT52)</f>
        <v>3</v>
      </c>
      <c r="AV52" s="77" t="s">
        <v>92</v>
      </c>
    </row>
    <row r="53" spans="2:48" ht="13.5" customHeight="1">
      <c r="B53" s="77" t="s">
        <v>93</v>
      </c>
      <c r="C53" s="65">
        <f>SUM(F53:AS53)</f>
        <v>10</v>
      </c>
      <c r="D53" s="66">
        <f>COUNTA(F53:AN53)</f>
        <v>5</v>
      </c>
      <c r="E53" s="67">
        <f>C53/D$14</f>
        <v>0.2857142857142857</v>
      </c>
      <c r="F53" s="85"/>
      <c r="G53" s="81"/>
      <c r="H53" s="82"/>
      <c r="I53" s="81"/>
      <c r="J53" s="82">
        <v>3</v>
      </c>
      <c r="K53" s="87"/>
      <c r="L53" s="82"/>
      <c r="M53" s="81">
        <v>2</v>
      </c>
      <c r="N53" s="82"/>
      <c r="O53" s="81"/>
      <c r="P53" s="88"/>
      <c r="Q53" s="87">
        <v>2</v>
      </c>
      <c r="R53" s="86"/>
      <c r="S53" s="87"/>
      <c r="T53" s="86"/>
      <c r="U53" s="87"/>
      <c r="V53" s="87"/>
      <c r="W53" s="87"/>
      <c r="X53" s="82"/>
      <c r="Y53" s="81"/>
      <c r="Z53" s="88"/>
      <c r="AA53" s="81"/>
      <c r="AB53" s="82">
        <v>1</v>
      </c>
      <c r="AC53" s="81"/>
      <c r="AD53" s="81"/>
      <c r="AE53" s="82"/>
      <c r="AF53" s="81"/>
      <c r="AG53" s="86"/>
      <c r="AH53" s="81">
        <v>2</v>
      </c>
      <c r="AI53" s="82"/>
      <c r="AJ53" s="81"/>
      <c r="AK53" s="82"/>
      <c r="AL53" s="81"/>
      <c r="AM53" s="83"/>
      <c r="AN53" s="81"/>
      <c r="AO53" s="82"/>
      <c r="AP53" s="81"/>
      <c r="AQ53" s="82"/>
      <c r="AR53" s="81"/>
      <c r="AS53" s="83"/>
      <c r="AT53" s="81"/>
      <c r="AU53" s="84">
        <f>COUNTA(F53:AT53)</f>
        <v>5</v>
      </c>
      <c r="AV53" s="77" t="s">
        <v>93</v>
      </c>
    </row>
    <row r="54" spans="2:48" ht="13.5" customHeight="1">
      <c r="B54" s="77" t="s">
        <v>94</v>
      </c>
      <c r="C54" s="65">
        <f>SUM(F54:AS54)</f>
        <v>19</v>
      </c>
      <c r="D54" s="66">
        <f>COUNTA(F54:AN54)</f>
        <v>12</v>
      </c>
      <c r="E54" s="67">
        <f>C54/D$14</f>
        <v>0.5428571428571428</v>
      </c>
      <c r="F54" s="85">
        <v>1</v>
      </c>
      <c r="G54" s="81"/>
      <c r="H54" s="82"/>
      <c r="I54" s="81"/>
      <c r="J54" s="82">
        <v>1</v>
      </c>
      <c r="K54" s="87"/>
      <c r="L54" s="82">
        <v>2</v>
      </c>
      <c r="M54" s="81">
        <v>2</v>
      </c>
      <c r="N54" s="82"/>
      <c r="O54" s="81"/>
      <c r="P54" s="88"/>
      <c r="Q54" s="87"/>
      <c r="R54" s="86"/>
      <c r="S54" s="87">
        <v>1</v>
      </c>
      <c r="T54" s="86">
        <v>2</v>
      </c>
      <c r="U54" s="87"/>
      <c r="V54" s="87"/>
      <c r="W54" s="87"/>
      <c r="X54" s="82"/>
      <c r="Y54" s="81"/>
      <c r="Z54" s="88"/>
      <c r="AA54" s="81">
        <v>1</v>
      </c>
      <c r="AB54" s="82"/>
      <c r="AC54" s="81"/>
      <c r="AD54" s="81">
        <v>4</v>
      </c>
      <c r="AE54" s="82"/>
      <c r="AF54" s="81"/>
      <c r="AG54" s="86"/>
      <c r="AH54" s="81">
        <v>1</v>
      </c>
      <c r="AI54" s="82">
        <v>1</v>
      </c>
      <c r="AJ54" s="81">
        <v>2</v>
      </c>
      <c r="AK54" s="82"/>
      <c r="AL54" s="81">
        <v>1</v>
      </c>
      <c r="AM54" s="83"/>
      <c r="AN54" s="81"/>
      <c r="AO54" s="82"/>
      <c r="AP54" s="81"/>
      <c r="AQ54" s="82"/>
      <c r="AR54" s="81"/>
      <c r="AS54" s="83"/>
      <c r="AT54" s="81"/>
      <c r="AU54" s="84">
        <f>COUNTA(F54:AT54)</f>
        <v>12</v>
      </c>
      <c r="AV54" s="77" t="s">
        <v>94</v>
      </c>
    </row>
    <row r="55" spans="2:48" ht="13.5" customHeight="1">
      <c r="B55" s="77" t="s">
        <v>95</v>
      </c>
      <c r="C55" s="65">
        <f>SUM(F55:AS55)</f>
        <v>42</v>
      </c>
      <c r="D55" s="66">
        <f>COUNTA(F55:AN55)</f>
        <v>17</v>
      </c>
      <c r="E55" s="67">
        <f>C55/D$14</f>
        <v>1.2</v>
      </c>
      <c r="F55" s="85">
        <v>11</v>
      </c>
      <c r="G55" s="81">
        <v>4</v>
      </c>
      <c r="H55" s="82">
        <v>2</v>
      </c>
      <c r="I55" s="81">
        <v>1</v>
      </c>
      <c r="J55" s="82"/>
      <c r="K55" s="87"/>
      <c r="L55" s="82">
        <v>2</v>
      </c>
      <c r="M55" s="81"/>
      <c r="N55" s="82">
        <v>2</v>
      </c>
      <c r="O55" s="81"/>
      <c r="P55" s="88"/>
      <c r="Q55" s="87"/>
      <c r="R55" s="86">
        <v>1</v>
      </c>
      <c r="S55" s="87">
        <v>3</v>
      </c>
      <c r="T55" s="86">
        <v>1</v>
      </c>
      <c r="U55" s="87"/>
      <c r="V55" s="87"/>
      <c r="W55" s="87">
        <v>2</v>
      </c>
      <c r="X55" s="82"/>
      <c r="Y55" s="81">
        <v>2</v>
      </c>
      <c r="Z55" s="88"/>
      <c r="AA55" s="81">
        <v>1</v>
      </c>
      <c r="AB55" s="82"/>
      <c r="AC55" s="81"/>
      <c r="AD55" s="81">
        <v>2</v>
      </c>
      <c r="AE55" s="82"/>
      <c r="AF55" s="81">
        <v>2</v>
      </c>
      <c r="AG55" s="86"/>
      <c r="AH55" s="81">
        <v>2</v>
      </c>
      <c r="AI55" s="82"/>
      <c r="AJ55" s="81">
        <v>2</v>
      </c>
      <c r="AK55" s="82"/>
      <c r="AL55" s="81">
        <v>2</v>
      </c>
      <c r="AM55" s="83"/>
      <c r="AN55" s="81"/>
      <c r="AO55" s="82"/>
      <c r="AP55" s="81"/>
      <c r="AQ55" s="82"/>
      <c r="AR55" s="81"/>
      <c r="AS55" s="83"/>
      <c r="AT55" s="81"/>
      <c r="AU55" s="84">
        <f>COUNTA(F55:AT55)</f>
        <v>17</v>
      </c>
      <c r="AV55" s="77" t="s">
        <v>95</v>
      </c>
    </row>
    <row r="56" spans="2:48" ht="13.5" customHeight="1">
      <c r="B56" s="77" t="s">
        <v>96</v>
      </c>
      <c r="C56" s="65">
        <f>SUM(F56:AS56)</f>
        <v>114</v>
      </c>
      <c r="D56" s="66">
        <f>COUNTA(F56:AN56)</f>
        <v>10</v>
      </c>
      <c r="E56" s="67">
        <f>C56/D$14</f>
        <v>3.257142857142857</v>
      </c>
      <c r="F56" s="85">
        <v>65</v>
      </c>
      <c r="G56" s="81"/>
      <c r="H56" s="82"/>
      <c r="I56" s="81"/>
      <c r="J56" s="82"/>
      <c r="K56" s="87"/>
      <c r="L56" s="82"/>
      <c r="M56" s="81">
        <v>1</v>
      </c>
      <c r="N56" s="82"/>
      <c r="O56" s="81">
        <v>3</v>
      </c>
      <c r="P56" s="88"/>
      <c r="Q56" s="87"/>
      <c r="R56" s="86"/>
      <c r="S56" s="87">
        <v>2</v>
      </c>
      <c r="T56" s="86"/>
      <c r="U56" s="87"/>
      <c r="V56" s="87">
        <v>4</v>
      </c>
      <c r="W56" s="87"/>
      <c r="X56" s="82">
        <v>6</v>
      </c>
      <c r="Y56" s="81"/>
      <c r="Z56" s="88"/>
      <c r="AA56" s="81"/>
      <c r="AB56" s="82">
        <v>9</v>
      </c>
      <c r="AC56" s="81"/>
      <c r="AD56" s="81"/>
      <c r="AE56" s="82"/>
      <c r="AF56" s="81"/>
      <c r="AG56" s="86">
        <v>6</v>
      </c>
      <c r="AH56" s="81"/>
      <c r="AI56" s="82">
        <v>16</v>
      </c>
      <c r="AJ56" s="81"/>
      <c r="AK56" s="82">
        <v>2</v>
      </c>
      <c r="AL56" s="81"/>
      <c r="AM56" s="83"/>
      <c r="AN56" s="81"/>
      <c r="AO56" s="82"/>
      <c r="AP56" s="81"/>
      <c r="AQ56" s="82"/>
      <c r="AR56" s="81"/>
      <c r="AS56" s="83"/>
      <c r="AT56" s="81"/>
      <c r="AU56" s="84">
        <f>COUNTA(F56:AT56)</f>
        <v>10</v>
      </c>
      <c r="AV56" s="77" t="s">
        <v>96</v>
      </c>
    </row>
    <row r="57" spans="2:48" ht="13.5" customHeight="1">
      <c r="B57" s="77" t="s">
        <v>97</v>
      </c>
      <c r="C57" s="65">
        <f>SUM(F57:AS57)</f>
        <v>27</v>
      </c>
      <c r="D57" s="66">
        <f>COUNTA(F57:AN57)</f>
        <v>2</v>
      </c>
      <c r="E57" s="67">
        <f>C57/D$14</f>
        <v>0.7714285714285715</v>
      </c>
      <c r="F57" s="85">
        <v>25</v>
      </c>
      <c r="G57" s="81"/>
      <c r="H57" s="82"/>
      <c r="I57" s="81"/>
      <c r="J57" s="82"/>
      <c r="K57" s="87"/>
      <c r="L57" s="82"/>
      <c r="M57" s="81"/>
      <c r="N57" s="82"/>
      <c r="O57" s="81"/>
      <c r="P57" s="88">
        <v>2</v>
      </c>
      <c r="Q57" s="87"/>
      <c r="R57" s="86"/>
      <c r="S57" s="87"/>
      <c r="T57" s="86"/>
      <c r="U57" s="87"/>
      <c r="V57" s="87"/>
      <c r="W57" s="87"/>
      <c r="X57" s="82"/>
      <c r="Y57" s="81"/>
      <c r="Z57" s="88"/>
      <c r="AA57" s="81"/>
      <c r="AB57" s="82"/>
      <c r="AC57" s="81"/>
      <c r="AD57" s="81"/>
      <c r="AE57" s="82"/>
      <c r="AF57" s="81"/>
      <c r="AG57" s="86"/>
      <c r="AH57" s="81"/>
      <c r="AI57" s="82"/>
      <c r="AJ57" s="81"/>
      <c r="AK57" s="82"/>
      <c r="AL57" s="81"/>
      <c r="AM57" s="83"/>
      <c r="AN57" s="81"/>
      <c r="AO57" s="82"/>
      <c r="AP57" s="81"/>
      <c r="AQ57" s="82"/>
      <c r="AR57" s="81"/>
      <c r="AS57" s="83"/>
      <c r="AT57" s="81"/>
      <c r="AU57" s="84">
        <f>COUNTA(F57:AT57)</f>
        <v>2</v>
      </c>
      <c r="AV57" s="77" t="s">
        <v>97</v>
      </c>
    </row>
    <row r="58" spans="2:48" ht="13.5" customHeight="1">
      <c r="B58" s="77" t="s">
        <v>98</v>
      </c>
      <c r="C58" s="65">
        <f>SUM(F58:AS58)</f>
        <v>22</v>
      </c>
      <c r="D58" s="66">
        <f>COUNTA(F58:AN58)</f>
        <v>11</v>
      </c>
      <c r="E58" s="67">
        <f>C58/D$14</f>
        <v>0.6285714285714286</v>
      </c>
      <c r="F58" s="85"/>
      <c r="G58" s="81">
        <v>4</v>
      </c>
      <c r="H58" s="82">
        <v>1</v>
      </c>
      <c r="I58" s="81"/>
      <c r="J58" s="82">
        <v>1</v>
      </c>
      <c r="K58" s="81">
        <v>2</v>
      </c>
      <c r="L58" s="82">
        <v>1</v>
      </c>
      <c r="M58" s="81"/>
      <c r="N58" s="82"/>
      <c r="O58" s="81"/>
      <c r="P58" s="83">
        <v>1</v>
      </c>
      <c r="Q58" s="81"/>
      <c r="R58" s="82"/>
      <c r="S58" s="81"/>
      <c r="T58" s="82">
        <v>2</v>
      </c>
      <c r="U58" s="81"/>
      <c r="V58" s="81"/>
      <c r="W58" s="81"/>
      <c r="X58" s="82"/>
      <c r="Y58" s="81"/>
      <c r="Z58" s="83"/>
      <c r="AA58" s="81"/>
      <c r="AB58" s="82">
        <v>2</v>
      </c>
      <c r="AC58" s="81">
        <v>3</v>
      </c>
      <c r="AD58" s="81">
        <v>2</v>
      </c>
      <c r="AE58" s="82"/>
      <c r="AF58" s="81"/>
      <c r="AG58" s="86"/>
      <c r="AH58" s="81"/>
      <c r="AI58" s="82"/>
      <c r="AJ58" s="81"/>
      <c r="AK58" s="82"/>
      <c r="AL58" s="81"/>
      <c r="AM58" s="83"/>
      <c r="AN58" s="81">
        <v>3</v>
      </c>
      <c r="AO58" s="82"/>
      <c r="AP58" s="81"/>
      <c r="AQ58" s="82"/>
      <c r="AR58" s="81"/>
      <c r="AS58" s="83"/>
      <c r="AT58" s="81"/>
      <c r="AU58" s="84">
        <f>COUNTA(F58:AT58)</f>
        <v>11</v>
      </c>
      <c r="AV58" s="77" t="s">
        <v>98</v>
      </c>
    </row>
    <row r="59" spans="2:48" ht="13.5" customHeight="1">
      <c r="B59" s="77" t="s">
        <v>99</v>
      </c>
      <c r="C59" s="65">
        <f>SUM(F59:AS59)</f>
        <v>99</v>
      </c>
      <c r="D59" s="66">
        <f>COUNTA(F59:AN59)</f>
        <v>15</v>
      </c>
      <c r="E59" s="67">
        <f>C59/D$14</f>
        <v>2.8285714285714287</v>
      </c>
      <c r="F59" s="85">
        <v>16</v>
      </c>
      <c r="G59" s="81">
        <v>26</v>
      </c>
      <c r="H59" s="82"/>
      <c r="I59" s="81"/>
      <c r="J59" s="82"/>
      <c r="K59" s="87">
        <v>4</v>
      </c>
      <c r="L59" s="82"/>
      <c r="M59" s="81"/>
      <c r="N59" s="82"/>
      <c r="O59" s="81">
        <v>7</v>
      </c>
      <c r="P59" s="88">
        <v>1</v>
      </c>
      <c r="Q59" s="87"/>
      <c r="R59" s="86">
        <v>4</v>
      </c>
      <c r="S59" s="87">
        <v>2</v>
      </c>
      <c r="T59" s="86">
        <v>1</v>
      </c>
      <c r="U59" s="81"/>
      <c r="V59" s="81"/>
      <c r="W59" s="81"/>
      <c r="X59" s="82"/>
      <c r="Y59" s="81"/>
      <c r="Z59" s="88"/>
      <c r="AA59" s="81">
        <v>8</v>
      </c>
      <c r="AB59" s="82">
        <v>2</v>
      </c>
      <c r="AC59" s="81">
        <v>6</v>
      </c>
      <c r="AD59" s="81">
        <v>10</v>
      </c>
      <c r="AE59" s="82"/>
      <c r="AF59" s="81">
        <v>4</v>
      </c>
      <c r="AG59" s="86"/>
      <c r="AH59" s="81"/>
      <c r="AI59" s="82">
        <v>2</v>
      </c>
      <c r="AJ59" s="81">
        <v>6</v>
      </c>
      <c r="AK59" s="82"/>
      <c r="AL59" s="81"/>
      <c r="AM59" s="83"/>
      <c r="AN59" s="81"/>
      <c r="AO59" s="82"/>
      <c r="AP59" s="81"/>
      <c r="AQ59" s="82"/>
      <c r="AR59" s="81"/>
      <c r="AS59" s="83"/>
      <c r="AT59" s="81"/>
      <c r="AU59" s="84">
        <f>COUNTA(F59:AT59)</f>
        <v>15</v>
      </c>
      <c r="AV59" s="77" t="s">
        <v>99</v>
      </c>
    </row>
    <row r="60" spans="2:48" ht="13.5" customHeight="1">
      <c r="B60" s="77" t="s">
        <v>100</v>
      </c>
      <c r="C60" s="65">
        <f>SUM(F60:AS60)</f>
        <v>251</v>
      </c>
      <c r="D60" s="66">
        <f>COUNTA(F60:AN60)</f>
        <v>24</v>
      </c>
      <c r="E60" s="67">
        <f>C60/D$14</f>
        <v>7.171428571428572</v>
      </c>
      <c r="F60" s="85">
        <v>3</v>
      </c>
      <c r="G60" s="81">
        <v>8</v>
      </c>
      <c r="H60" s="88">
        <v>1</v>
      </c>
      <c r="I60" s="81">
        <v>10</v>
      </c>
      <c r="J60" s="82"/>
      <c r="K60" s="87">
        <v>8</v>
      </c>
      <c r="L60" s="82"/>
      <c r="M60" s="81">
        <v>3</v>
      </c>
      <c r="N60" s="82"/>
      <c r="O60" s="81">
        <v>52</v>
      </c>
      <c r="P60" s="88">
        <v>6</v>
      </c>
      <c r="Q60" s="87"/>
      <c r="R60" s="86">
        <v>11</v>
      </c>
      <c r="S60" s="87">
        <v>8</v>
      </c>
      <c r="T60" s="86"/>
      <c r="U60" s="81">
        <v>15</v>
      </c>
      <c r="V60" s="81"/>
      <c r="W60" s="81">
        <v>3</v>
      </c>
      <c r="X60" s="82">
        <v>15</v>
      </c>
      <c r="Y60" s="81"/>
      <c r="Z60" s="88">
        <v>4</v>
      </c>
      <c r="AA60" s="81">
        <v>12</v>
      </c>
      <c r="AB60" s="82"/>
      <c r="AC60" s="81"/>
      <c r="AD60" s="81"/>
      <c r="AE60" s="82">
        <v>1</v>
      </c>
      <c r="AF60" s="81">
        <v>2</v>
      </c>
      <c r="AG60" s="86">
        <v>35</v>
      </c>
      <c r="AH60" s="81"/>
      <c r="AI60" s="82">
        <v>12</v>
      </c>
      <c r="AJ60" s="81">
        <v>12</v>
      </c>
      <c r="AK60" s="82">
        <v>15</v>
      </c>
      <c r="AL60" s="81">
        <v>1</v>
      </c>
      <c r="AM60" s="83">
        <v>8</v>
      </c>
      <c r="AN60" s="81">
        <v>6</v>
      </c>
      <c r="AO60" s="86"/>
      <c r="AP60" s="81"/>
      <c r="AQ60" s="82"/>
      <c r="AR60" s="81"/>
      <c r="AS60" s="86"/>
      <c r="AT60" s="81"/>
      <c r="AU60" s="84">
        <f>COUNTA(F60:AT60)</f>
        <v>24</v>
      </c>
      <c r="AV60" s="77" t="s">
        <v>100</v>
      </c>
    </row>
    <row r="61" spans="2:48" ht="13.5" customHeight="1">
      <c r="B61" s="77" t="s">
        <v>101</v>
      </c>
      <c r="C61" s="65">
        <f>SUM(F61:AS61)</f>
        <v>17</v>
      </c>
      <c r="D61" s="66">
        <f>COUNTA(F61:AN61)</f>
        <v>5</v>
      </c>
      <c r="E61" s="67">
        <f>C61/D$14</f>
        <v>0.4857142857142857</v>
      </c>
      <c r="F61" s="85"/>
      <c r="G61" s="81"/>
      <c r="H61" s="82"/>
      <c r="I61" s="81">
        <v>1</v>
      </c>
      <c r="J61" s="82"/>
      <c r="K61" s="87"/>
      <c r="L61" s="82"/>
      <c r="M61" s="81"/>
      <c r="N61" s="82"/>
      <c r="O61" s="81"/>
      <c r="P61" s="88">
        <v>3</v>
      </c>
      <c r="Q61" s="87"/>
      <c r="R61" s="86"/>
      <c r="S61" s="87">
        <v>2</v>
      </c>
      <c r="T61" s="86"/>
      <c r="U61" s="87"/>
      <c r="V61" s="87"/>
      <c r="W61" s="87"/>
      <c r="X61" s="82"/>
      <c r="Y61" s="81"/>
      <c r="Z61" s="88"/>
      <c r="AA61" s="81"/>
      <c r="AB61" s="82"/>
      <c r="AC61" s="81">
        <v>3</v>
      </c>
      <c r="AD61" s="81">
        <v>8</v>
      </c>
      <c r="AE61" s="82"/>
      <c r="AF61" s="81"/>
      <c r="AG61" s="86"/>
      <c r="AH61" s="81"/>
      <c r="AI61" s="82"/>
      <c r="AJ61" s="81"/>
      <c r="AK61" s="82"/>
      <c r="AL61" s="81"/>
      <c r="AM61" s="83"/>
      <c r="AN61" s="81"/>
      <c r="AO61" s="82"/>
      <c r="AP61" s="81"/>
      <c r="AQ61" s="86"/>
      <c r="AR61" s="81"/>
      <c r="AS61" s="83"/>
      <c r="AT61" s="81"/>
      <c r="AU61" s="84">
        <f>COUNTA(F61:AT61)</f>
        <v>5</v>
      </c>
      <c r="AV61" s="77" t="s">
        <v>101</v>
      </c>
    </row>
    <row r="62" spans="2:48" ht="13.5" customHeight="1">
      <c r="B62" s="77" t="s">
        <v>102</v>
      </c>
      <c r="C62" s="65">
        <f>SUM(F62:AS62)</f>
        <v>166</v>
      </c>
      <c r="D62" s="66">
        <f>COUNTA(F62:AN62)</f>
        <v>30</v>
      </c>
      <c r="E62" s="67">
        <f>C62/D$14</f>
        <v>4.742857142857143</v>
      </c>
      <c r="F62" s="85">
        <v>9</v>
      </c>
      <c r="G62" s="81">
        <v>1</v>
      </c>
      <c r="H62" s="82">
        <v>2</v>
      </c>
      <c r="I62" s="81">
        <v>1</v>
      </c>
      <c r="J62" s="82">
        <v>7</v>
      </c>
      <c r="K62" s="87">
        <v>2</v>
      </c>
      <c r="L62" s="82">
        <v>3</v>
      </c>
      <c r="M62" s="81">
        <v>3</v>
      </c>
      <c r="N62" s="82"/>
      <c r="O62" s="81">
        <v>15</v>
      </c>
      <c r="P62" s="88"/>
      <c r="Q62" s="87">
        <v>7</v>
      </c>
      <c r="R62" s="86">
        <v>15</v>
      </c>
      <c r="S62" s="87">
        <v>10</v>
      </c>
      <c r="T62" s="86">
        <v>5</v>
      </c>
      <c r="U62" s="87">
        <v>2</v>
      </c>
      <c r="V62" s="87">
        <v>2</v>
      </c>
      <c r="W62" s="87">
        <v>6</v>
      </c>
      <c r="X62" s="88">
        <v>1</v>
      </c>
      <c r="Y62" s="81"/>
      <c r="Z62" s="88">
        <v>13</v>
      </c>
      <c r="AA62" s="81">
        <v>4</v>
      </c>
      <c r="AB62" s="82">
        <v>18</v>
      </c>
      <c r="AC62" s="81"/>
      <c r="AD62" s="81">
        <v>4</v>
      </c>
      <c r="AE62" s="82">
        <v>2</v>
      </c>
      <c r="AF62" s="81">
        <v>4</v>
      </c>
      <c r="AG62" s="86">
        <v>6</v>
      </c>
      <c r="AH62" s="81">
        <v>6</v>
      </c>
      <c r="AI62" s="82">
        <v>2</v>
      </c>
      <c r="AJ62" s="81">
        <v>6</v>
      </c>
      <c r="AK62" s="82">
        <v>6</v>
      </c>
      <c r="AL62" s="81">
        <v>2</v>
      </c>
      <c r="AM62" s="83"/>
      <c r="AN62" s="81">
        <v>2</v>
      </c>
      <c r="AO62" s="82"/>
      <c r="AP62" s="81"/>
      <c r="AQ62" s="82"/>
      <c r="AR62" s="81"/>
      <c r="AS62" s="83"/>
      <c r="AT62" s="81"/>
      <c r="AU62" s="84">
        <f>COUNTA(F62:AT62)</f>
        <v>30</v>
      </c>
      <c r="AV62" s="77" t="s">
        <v>102</v>
      </c>
    </row>
    <row r="63" spans="2:48" ht="13.5" customHeight="1">
      <c r="B63" s="77" t="s">
        <v>103</v>
      </c>
      <c r="C63" s="65">
        <f>SUM(F63:AS63)</f>
        <v>457</v>
      </c>
      <c r="D63" s="66">
        <f>COUNTA(F63:AN63)</f>
        <v>8</v>
      </c>
      <c r="E63" s="67">
        <f>C63/D$14</f>
        <v>13.057142857142857</v>
      </c>
      <c r="F63" s="85">
        <v>1</v>
      </c>
      <c r="G63" s="81"/>
      <c r="H63" s="82"/>
      <c r="I63" s="81"/>
      <c r="J63" s="82">
        <v>2</v>
      </c>
      <c r="K63" s="87"/>
      <c r="L63" s="82"/>
      <c r="M63" s="81"/>
      <c r="N63" s="82"/>
      <c r="O63" s="81">
        <v>28</v>
      </c>
      <c r="P63" s="88"/>
      <c r="Q63" s="87"/>
      <c r="R63" s="86">
        <v>18</v>
      </c>
      <c r="S63" s="87">
        <v>1</v>
      </c>
      <c r="T63" s="86">
        <v>400</v>
      </c>
      <c r="U63" s="87"/>
      <c r="V63" s="87"/>
      <c r="W63" s="87">
        <v>1</v>
      </c>
      <c r="X63" s="88"/>
      <c r="Y63" s="81"/>
      <c r="Z63" s="88"/>
      <c r="AA63" s="81"/>
      <c r="AB63" s="82"/>
      <c r="AC63" s="81"/>
      <c r="AD63" s="81"/>
      <c r="AE63" s="82"/>
      <c r="AF63" s="81"/>
      <c r="AG63" s="86"/>
      <c r="AH63" s="81"/>
      <c r="AI63" s="82"/>
      <c r="AJ63" s="81"/>
      <c r="AK63" s="82">
        <v>6</v>
      </c>
      <c r="AL63" s="81"/>
      <c r="AM63" s="83"/>
      <c r="AN63" s="81"/>
      <c r="AO63" s="82"/>
      <c r="AP63" s="81"/>
      <c r="AQ63" s="82"/>
      <c r="AR63" s="81"/>
      <c r="AS63" s="83"/>
      <c r="AT63" s="81"/>
      <c r="AU63" s="84">
        <f>COUNTA(F63:AT63)</f>
        <v>8</v>
      </c>
      <c r="AV63" s="77" t="s">
        <v>103</v>
      </c>
    </row>
    <row r="64" spans="2:48" ht="13.5" customHeight="1">
      <c r="B64" s="77" t="s">
        <v>104</v>
      </c>
      <c r="C64" s="65">
        <f>SUM(F64:AS64)</f>
        <v>56</v>
      </c>
      <c r="D64" s="66">
        <f>COUNTA(F64:AN64)</f>
        <v>16</v>
      </c>
      <c r="E64" s="67">
        <f>C64/D$14</f>
        <v>1.6</v>
      </c>
      <c r="F64" s="85"/>
      <c r="G64" s="81"/>
      <c r="H64" s="82"/>
      <c r="I64" s="81"/>
      <c r="J64" s="82">
        <v>8</v>
      </c>
      <c r="K64" s="87"/>
      <c r="L64" s="82"/>
      <c r="M64" s="81">
        <v>1</v>
      </c>
      <c r="N64" s="82"/>
      <c r="O64" s="81">
        <v>7</v>
      </c>
      <c r="P64" s="88"/>
      <c r="Q64" s="87">
        <v>4</v>
      </c>
      <c r="R64" s="86">
        <v>1</v>
      </c>
      <c r="S64" s="87">
        <v>1</v>
      </c>
      <c r="T64" s="86">
        <v>5</v>
      </c>
      <c r="U64" s="87"/>
      <c r="V64" s="87"/>
      <c r="W64" s="87"/>
      <c r="X64" s="82"/>
      <c r="Y64" s="81"/>
      <c r="Z64" s="88">
        <v>1</v>
      </c>
      <c r="AA64" s="81">
        <v>2</v>
      </c>
      <c r="AB64" s="82">
        <v>1</v>
      </c>
      <c r="AC64" s="81"/>
      <c r="AD64" s="81">
        <v>2</v>
      </c>
      <c r="AE64" s="82">
        <v>3</v>
      </c>
      <c r="AF64" s="81"/>
      <c r="AG64" s="86">
        <v>2</v>
      </c>
      <c r="AH64" s="81"/>
      <c r="AI64" s="82"/>
      <c r="AJ64" s="81"/>
      <c r="AK64" s="82">
        <v>11</v>
      </c>
      <c r="AL64" s="81">
        <v>1</v>
      </c>
      <c r="AM64" s="83"/>
      <c r="AN64" s="81">
        <v>6</v>
      </c>
      <c r="AO64" s="82"/>
      <c r="AP64" s="81"/>
      <c r="AQ64" s="82"/>
      <c r="AR64" s="81"/>
      <c r="AS64" s="83"/>
      <c r="AT64" s="81"/>
      <c r="AU64" s="84">
        <f>COUNTA(F64:AT64)</f>
        <v>16</v>
      </c>
      <c r="AV64" s="77" t="s">
        <v>104</v>
      </c>
    </row>
    <row r="65" spans="2:48" ht="13.5" customHeight="1">
      <c r="B65" s="77" t="s">
        <v>105</v>
      </c>
      <c r="C65" s="65">
        <f>SUM(F65:AS65)</f>
        <v>0</v>
      </c>
      <c r="D65" s="66">
        <f>COUNTA(F65:AN65)</f>
        <v>0</v>
      </c>
      <c r="E65" s="67">
        <f>C65/D$14</f>
        <v>0</v>
      </c>
      <c r="F65" s="85"/>
      <c r="G65" s="81"/>
      <c r="H65" s="82"/>
      <c r="I65" s="81"/>
      <c r="J65" s="82"/>
      <c r="K65" s="87"/>
      <c r="L65" s="82"/>
      <c r="M65" s="81"/>
      <c r="N65" s="82"/>
      <c r="O65" s="81"/>
      <c r="P65" s="88"/>
      <c r="Q65" s="87"/>
      <c r="R65" s="86"/>
      <c r="S65" s="87"/>
      <c r="T65" s="86"/>
      <c r="U65" s="87"/>
      <c r="V65" s="87"/>
      <c r="W65" s="87"/>
      <c r="X65" s="82"/>
      <c r="Y65" s="81"/>
      <c r="Z65" s="88"/>
      <c r="AA65" s="81"/>
      <c r="AB65" s="82"/>
      <c r="AC65" s="81"/>
      <c r="AD65" s="81"/>
      <c r="AE65" s="82"/>
      <c r="AF65" s="81"/>
      <c r="AG65" s="86"/>
      <c r="AH65" s="81"/>
      <c r="AI65" s="82"/>
      <c r="AJ65" s="81"/>
      <c r="AK65" s="82"/>
      <c r="AL65" s="81"/>
      <c r="AM65" s="83"/>
      <c r="AN65" s="81"/>
      <c r="AO65" s="82"/>
      <c r="AP65" s="81"/>
      <c r="AQ65" s="82"/>
      <c r="AR65" s="81"/>
      <c r="AS65" s="83"/>
      <c r="AT65" s="81"/>
      <c r="AU65" s="84">
        <f>COUNTA(F65:AT65)</f>
        <v>0</v>
      </c>
      <c r="AV65" s="77" t="s">
        <v>105</v>
      </c>
    </row>
    <row r="66" spans="2:48" ht="13.5" customHeight="1">
      <c r="B66" s="77" t="s">
        <v>106</v>
      </c>
      <c r="C66" s="65">
        <f>SUM(F66:AS66)</f>
        <v>0</v>
      </c>
      <c r="D66" s="66">
        <f>COUNTA(F66:AN66)</f>
        <v>0</v>
      </c>
      <c r="E66" s="67">
        <f>C66/D$14</f>
        <v>0</v>
      </c>
      <c r="F66" s="85"/>
      <c r="G66" s="81"/>
      <c r="H66" s="82"/>
      <c r="I66" s="81"/>
      <c r="J66" s="82"/>
      <c r="K66" s="87"/>
      <c r="L66" s="82"/>
      <c r="M66" s="81"/>
      <c r="N66" s="82"/>
      <c r="O66" s="81"/>
      <c r="P66" s="88"/>
      <c r="Q66" s="87"/>
      <c r="R66" s="86"/>
      <c r="S66" s="87"/>
      <c r="T66" s="86"/>
      <c r="U66" s="87"/>
      <c r="V66" s="87"/>
      <c r="W66" s="87"/>
      <c r="X66" s="82"/>
      <c r="Y66" s="81"/>
      <c r="Z66" s="88"/>
      <c r="AA66" s="81"/>
      <c r="AB66" s="82"/>
      <c r="AC66" s="81"/>
      <c r="AD66" s="81"/>
      <c r="AE66" s="82"/>
      <c r="AF66" s="81"/>
      <c r="AG66" s="86"/>
      <c r="AH66" s="81"/>
      <c r="AI66" s="82"/>
      <c r="AJ66" s="81"/>
      <c r="AK66" s="82"/>
      <c r="AL66" s="81"/>
      <c r="AM66" s="83"/>
      <c r="AN66" s="81"/>
      <c r="AO66" s="82"/>
      <c r="AP66" s="81"/>
      <c r="AQ66" s="82"/>
      <c r="AR66" s="81"/>
      <c r="AS66" s="83"/>
      <c r="AT66" s="81"/>
      <c r="AU66" s="84">
        <f>COUNTA(F66:AT66)</f>
        <v>0</v>
      </c>
      <c r="AV66" s="77" t="s">
        <v>106</v>
      </c>
    </row>
    <row r="67" spans="2:48" ht="13.5" customHeight="1">
      <c r="B67" s="77" t="s">
        <v>107</v>
      </c>
      <c r="C67" s="65">
        <f>SUM(F67:AS67)</f>
        <v>0</v>
      </c>
      <c r="D67" s="66">
        <f>COUNTA(F67:AN67)</f>
        <v>0</v>
      </c>
      <c r="E67" s="67">
        <f>C67/D$14</f>
        <v>0</v>
      </c>
      <c r="F67" s="85"/>
      <c r="G67" s="81"/>
      <c r="H67" s="82"/>
      <c r="I67" s="81"/>
      <c r="J67" s="82"/>
      <c r="K67" s="87"/>
      <c r="L67" s="82"/>
      <c r="M67" s="81"/>
      <c r="N67" s="82"/>
      <c r="O67" s="81"/>
      <c r="P67" s="88"/>
      <c r="Q67" s="87"/>
      <c r="R67" s="86"/>
      <c r="S67" s="87"/>
      <c r="T67" s="86"/>
      <c r="U67" s="87"/>
      <c r="V67" s="87"/>
      <c r="W67" s="87"/>
      <c r="X67" s="82"/>
      <c r="Y67" s="81"/>
      <c r="Z67" s="88"/>
      <c r="AA67" s="81"/>
      <c r="AB67" s="82"/>
      <c r="AC67" s="81"/>
      <c r="AD67" s="81"/>
      <c r="AE67" s="82"/>
      <c r="AF67" s="81"/>
      <c r="AG67" s="86"/>
      <c r="AH67" s="81"/>
      <c r="AI67" s="82"/>
      <c r="AJ67" s="81"/>
      <c r="AK67" s="82"/>
      <c r="AL67" s="81"/>
      <c r="AM67" s="83"/>
      <c r="AN67" s="81"/>
      <c r="AO67" s="82"/>
      <c r="AP67" s="81"/>
      <c r="AQ67" s="82"/>
      <c r="AR67" s="81"/>
      <c r="AS67" s="83"/>
      <c r="AT67" s="81"/>
      <c r="AU67" s="84">
        <f>COUNTA(F67:AT67)</f>
        <v>0</v>
      </c>
      <c r="AV67" s="77"/>
    </row>
    <row r="68" spans="2:48" ht="13.5" customHeight="1">
      <c r="B68" s="77" t="s">
        <v>108</v>
      </c>
      <c r="C68" s="65">
        <f>SUM(F68:AS68)</f>
        <v>23</v>
      </c>
      <c r="D68" s="66">
        <f>COUNTA(F68:AN68)</f>
        <v>4</v>
      </c>
      <c r="E68" s="67">
        <f>C68/D$14</f>
        <v>0.6571428571428571</v>
      </c>
      <c r="F68" s="85">
        <v>2</v>
      </c>
      <c r="G68" s="81"/>
      <c r="H68" s="82"/>
      <c r="I68" s="81"/>
      <c r="J68" s="82"/>
      <c r="K68" s="87"/>
      <c r="L68" s="82"/>
      <c r="M68" s="81"/>
      <c r="N68" s="82"/>
      <c r="O68" s="81">
        <v>16</v>
      </c>
      <c r="P68" s="88"/>
      <c r="Q68" s="87"/>
      <c r="R68" s="86"/>
      <c r="S68" s="87"/>
      <c r="T68" s="86">
        <v>2</v>
      </c>
      <c r="U68" s="87"/>
      <c r="V68" s="87"/>
      <c r="W68" s="87"/>
      <c r="X68" s="82"/>
      <c r="Y68" s="81"/>
      <c r="Z68" s="88"/>
      <c r="AA68" s="81"/>
      <c r="AB68" s="82"/>
      <c r="AC68" s="81"/>
      <c r="AD68" s="81"/>
      <c r="AE68" s="82"/>
      <c r="AF68" s="81"/>
      <c r="AG68" s="86"/>
      <c r="AH68" s="81"/>
      <c r="AI68" s="82"/>
      <c r="AJ68" s="81"/>
      <c r="AK68" s="82">
        <v>3</v>
      </c>
      <c r="AL68" s="81"/>
      <c r="AM68" s="83"/>
      <c r="AN68" s="81"/>
      <c r="AO68" s="82"/>
      <c r="AP68" s="81"/>
      <c r="AQ68" s="82"/>
      <c r="AR68" s="81"/>
      <c r="AS68" s="83"/>
      <c r="AT68" s="81"/>
      <c r="AU68" s="84">
        <f>COUNTA(F68:AT68)</f>
        <v>4</v>
      </c>
      <c r="AV68" s="77" t="s">
        <v>108</v>
      </c>
    </row>
    <row r="69" spans="2:48" ht="13.5" customHeight="1">
      <c r="B69" s="77" t="s">
        <v>109</v>
      </c>
      <c r="C69" s="65">
        <f>SUM(F69:AS69)</f>
        <v>0</v>
      </c>
      <c r="D69" s="66">
        <f>COUNTA(F69:AN69)</f>
        <v>0</v>
      </c>
      <c r="E69" s="67">
        <f>C69/D$14</f>
        <v>0</v>
      </c>
      <c r="F69" s="85"/>
      <c r="G69" s="81"/>
      <c r="H69" s="82"/>
      <c r="I69" s="81"/>
      <c r="J69" s="82"/>
      <c r="K69" s="87"/>
      <c r="L69" s="82"/>
      <c r="M69" s="81"/>
      <c r="N69" s="82"/>
      <c r="O69" s="81"/>
      <c r="P69" s="88"/>
      <c r="Q69" s="87"/>
      <c r="R69" s="86"/>
      <c r="S69" s="87"/>
      <c r="T69" s="86"/>
      <c r="U69" s="87"/>
      <c r="V69" s="87"/>
      <c r="W69" s="87"/>
      <c r="X69" s="82"/>
      <c r="Y69" s="81"/>
      <c r="Z69" s="88"/>
      <c r="AA69" s="81"/>
      <c r="AB69" s="82"/>
      <c r="AC69" s="81"/>
      <c r="AD69" s="81"/>
      <c r="AE69" s="82"/>
      <c r="AF69" s="81"/>
      <c r="AG69" s="82"/>
      <c r="AH69" s="89"/>
      <c r="AI69" s="74"/>
      <c r="AJ69" s="73"/>
      <c r="AK69" s="74"/>
      <c r="AL69" s="73"/>
      <c r="AM69" s="90"/>
      <c r="AN69" s="89"/>
      <c r="AO69" s="80"/>
      <c r="AP69" s="81"/>
      <c r="AQ69" s="74"/>
      <c r="AR69" s="73"/>
      <c r="AS69" s="90"/>
      <c r="AT69" s="81"/>
      <c r="AU69" s="84">
        <f>COUNTA(F69:AT69)</f>
        <v>0</v>
      </c>
      <c r="AV69" s="77" t="s">
        <v>109</v>
      </c>
    </row>
    <row r="70" spans="2:48" ht="13.5" customHeight="1">
      <c r="B70" s="77" t="s">
        <v>110</v>
      </c>
      <c r="C70" s="65">
        <f>SUM(F70:AS70)</f>
        <v>0</v>
      </c>
      <c r="D70" s="66">
        <f>COUNTA(F70:AN70)</f>
        <v>0</v>
      </c>
      <c r="E70" s="67">
        <f>C70/D$14</f>
        <v>0</v>
      </c>
      <c r="F70" s="85"/>
      <c r="G70" s="81"/>
      <c r="H70" s="82"/>
      <c r="I70" s="81"/>
      <c r="J70" s="82"/>
      <c r="K70" s="87"/>
      <c r="L70" s="82"/>
      <c r="M70" s="81"/>
      <c r="N70" s="82"/>
      <c r="O70" s="81"/>
      <c r="P70" s="88"/>
      <c r="Q70" s="87"/>
      <c r="R70" s="86"/>
      <c r="S70" s="87"/>
      <c r="T70" s="86"/>
      <c r="U70" s="87"/>
      <c r="V70" s="87"/>
      <c r="W70" s="87"/>
      <c r="X70" s="82"/>
      <c r="Y70" s="81"/>
      <c r="Z70" s="88"/>
      <c r="AA70" s="81"/>
      <c r="AB70" s="82"/>
      <c r="AC70" s="81"/>
      <c r="AD70" s="81"/>
      <c r="AE70" s="82"/>
      <c r="AF70" s="81"/>
      <c r="AG70" s="82"/>
      <c r="AH70" s="87"/>
      <c r="AI70" s="82"/>
      <c r="AJ70" s="81"/>
      <c r="AK70" s="82"/>
      <c r="AL70" s="81"/>
      <c r="AM70" s="88"/>
      <c r="AN70" s="87"/>
      <c r="AO70" s="86"/>
      <c r="AP70" s="87"/>
      <c r="AQ70" s="82"/>
      <c r="AR70" s="81"/>
      <c r="AS70" s="88"/>
      <c r="AT70" s="81"/>
      <c r="AU70" s="84">
        <f>COUNTA(F70:AT70)</f>
        <v>0</v>
      </c>
      <c r="AV70" s="77" t="s">
        <v>110</v>
      </c>
    </row>
    <row r="71" spans="2:48" ht="13.5" customHeight="1">
      <c r="B71" s="77" t="s">
        <v>111</v>
      </c>
      <c r="C71" s="65">
        <f>SUM(F71:AS71)</f>
        <v>0</v>
      </c>
      <c r="D71" s="66">
        <f>COUNTA(F71:AN71)</f>
        <v>0</v>
      </c>
      <c r="E71" s="67">
        <f>C71/D$14</f>
        <v>0</v>
      </c>
      <c r="F71" s="85"/>
      <c r="G71" s="81"/>
      <c r="H71" s="82"/>
      <c r="I71" s="81"/>
      <c r="J71" s="82"/>
      <c r="K71" s="87"/>
      <c r="L71" s="82"/>
      <c r="M71" s="81"/>
      <c r="N71" s="82"/>
      <c r="O71" s="81"/>
      <c r="P71" s="88"/>
      <c r="Q71" s="87"/>
      <c r="R71" s="86"/>
      <c r="S71" s="87"/>
      <c r="T71" s="86"/>
      <c r="U71" s="87"/>
      <c r="V71" s="87"/>
      <c r="W71" s="87"/>
      <c r="X71" s="82"/>
      <c r="Y71" s="81"/>
      <c r="Z71" s="88"/>
      <c r="AA71" s="81"/>
      <c r="AB71" s="82"/>
      <c r="AC71" s="81"/>
      <c r="AD71" s="81"/>
      <c r="AE71" s="82"/>
      <c r="AF71" s="81"/>
      <c r="AG71" s="82"/>
      <c r="AH71" s="87"/>
      <c r="AI71" s="82"/>
      <c r="AJ71" s="81"/>
      <c r="AK71" s="82"/>
      <c r="AL71" s="81"/>
      <c r="AM71" s="88"/>
      <c r="AN71" s="87"/>
      <c r="AO71" s="86"/>
      <c r="AP71" s="87"/>
      <c r="AQ71" s="82"/>
      <c r="AR71" s="81"/>
      <c r="AS71" s="88"/>
      <c r="AT71" s="81"/>
      <c r="AU71" s="84">
        <f>COUNTA(F71:AT71)</f>
        <v>0</v>
      </c>
      <c r="AV71" s="77" t="s">
        <v>111</v>
      </c>
    </row>
    <row r="72" spans="2:48" ht="13.5" customHeight="1">
      <c r="B72" s="91" t="s">
        <v>112</v>
      </c>
      <c r="C72" s="65">
        <f>SUM(F72:AS72)</f>
        <v>0</v>
      </c>
      <c r="D72" s="66">
        <f>COUNTA(F72:AN72)</f>
        <v>0</v>
      </c>
      <c r="E72" s="67">
        <f>C72/D$14</f>
        <v>0</v>
      </c>
      <c r="F72" s="85"/>
      <c r="G72" s="81"/>
      <c r="H72" s="82"/>
      <c r="I72" s="81"/>
      <c r="J72" s="82"/>
      <c r="K72" s="87"/>
      <c r="L72" s="82"/>
      <c r="M72" s="81"/>
      <c r="N72" s="82"/>
      <c r="O72" s="81"/>
      <c r="P72" s="88"/>
      <c r="Q72" s="87"/>
      <c r="R72" s="86"/>
      <c r="S72" s="87"/>
      <c r="T72" s="86"/>
      <c r="U72" s="87"/>
      <c r="V72" s="87"/>
      <c r="W72" s="87"/>
      <c r="X72" s="82"/>
      <c r="Y72" s="81"/>
      <c r="Z72" s="88"/>
      <c r="AA72" s="81"/>
      <c r="AB72" s="82"/>
      <c r="AC72" s="81"/>
      <c r="AD72" s="81"/>
      <c r="AE72" s="82"/>
      <c r="AF72" s="81"/>
      <c r="AG72" s="82"/>
      <c r="AH72" s="87"/>
      <c r="AI72" s="82"/>
      <c r="AJ72" s="81"/>
      <c r="AK72" s="82"/>
      <c r="AL72" s="81"/>
      <c r="AM72" s="88"/>
      <c r="AN72" s="87"/>
      <c r="AO72" s="86"/>
      <c r="AP72" s="87"/>
      <c r="AQ72" s="82"/>
      <c r="AR72" s="81"/>
      <c r="AS72" s="88"/>
      <c r="AT72" s="81"/>
      <c r="AU72" s="84">
        <f>COUNTA(F72:AT72)</f>
        <v>0</v>
      </c>
      <c r="AV72" s="91" t="s">
        <v>112</v>
      </c>
    </row>
    <row r="73" spans="2:48" ht="13.5" customHeight="1">
      <c r="B73" s="92" t="s">
        <v>113</v>
      </c>
      <c r="C73" s="65">
        <f>SUM(F73:AS73)</f>
        <v>1</v>
      </c>
      <c r="D73" s="66">
        <f>COUNTA(F73:AN73)</f>
        <v>1</v>
      </c>
      <c r="E73" s="67">
        <f>C73/D$14</f>
        <v>0.02857142857142857</v>
      </c>
      <c r="F73" s="93"/>
      <c r="G73" s="94"/>
      <c r="H73" s="95"/>
      <c r="I73" s="94"/>
      <c r="J73" s="95"/>
      <c r="K73" s="96"/>
      <c r="L73" s="95"/>
      <c r="M73" s="94"/>
      <c r="N73" s="95"/>
      <c r="O73" s="94">
        <v>1</v>
      </c>
      <c r="P73" s="97"/>
      <c r="Q73" s="96"/>
      <c r="R73" s="98"/>
      <c r="S73" s="96"/>
      <c r="T73" s="98"/>
      <c r="U73" s="96"/>
      <c r="V73" s="96"/>
      <c r="W73" s="96"/>
      <c r="X73" s="95"/>
      <c r="Y73" s="94"/>
      <c r="Z73" s="97"/>
      <c r="AA73" s="94"/>
      <c r="AB73" s="95"/>
      <c r="AC73" s="94"/>
      <c r="AD73" s="94"/>
      <c r="AE73" s="95"/>
      <c r="AF73" s="94"/>
      <c r="AG73" s="95"/>
      <c r="AH73" s="96"/>
      <c r="AI73" s="95"/>
      <c r="AJ73" s="94"/>
      <c r="AK73" s="97"/>
      <c r="AL73" s="94"/>
      <c r="AM73" s="95"/>
      <c r="AN73" s="94"/>
      <c r="AO73" s="95"/>
      <c r="AP73" s="94"/>
      <c r="AQ73" s="95"/>
      <c r="AR73" s="94"/>
      <c r="AS73" s="95"/>
      <c r="AT73" s="81"/>
      <c r="AU73" s="99">
        <f>COUNTA(F73:AS73)</f>
        <v>1</v>
      </c>
      <c r="AV73" s="92" t="s">
        <v>113</v>
      </c>
    </row>
    <row r="74" spans="2:33" ht="13.5" customHeight="1">
      <c r="B74" s="100"/>
      <c r="C74" s="101"/>
      <c r="E74" s="102"/>
      <c r="K74" s="102"/>
      <c r="L74" s="102"/>
      <c r="M74" s="102"/>
      <c r="P74" s="102"/>
      <c r="Q74" s="102"/>
      <c r="R74" s="102"/>
      <c r="S74" s="102"/>
      <c r="T74" s="26"/>
      <c r="U74" s="26"/>
      <c r="V74" s="26"/>
      <c r="W74" s="26"/>
      <c r="X74" s="3"/>
      <c r="Y74" s="102"/>
      <c r="Z74" s="102"/>
      <c r="AA74" s="102"/>
      <c r="AB74" s="102"/>
      <c r="AC74" s="102"/>
      <c r="AD74" s="102"/>
      <c r="AE74" s="102"/>
      <c r="AF74" s="102"/>
      <c r="AG74" s="102"/>
    </row>
    <row r="75" spans="2:49" ht="13.5" customHeight="1">
      <c r="B75" s="103" t="s">
        <v>114</v>
      </c>
      <c r="C75" s="104"/>
      <c r="D75" s="105">
        <f>COUNTA(F75:AN75)</f>
        <v>0</v>
      </c>
      <c r="E75" s="106">
        <f>C75/39</f>
        <v>0</v>
      </c>
      <c r="F75" s="107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9">
        <f>COUNTA(F75:AS75)</f>
        <v>0</v>
      </c>
      <c r="AV75" s="2"/>
      <c r="AW75" s="2"/>
    </row>
    <row r="76" spans="2:49" ht="13.5" customHeight="1">
      <c r="B76" s="100"/>
      <c r="C76" s="101"/>
      <c r="E76" s="102"/>
      <c r="T76" s="2"/>
      <c r="U76" s="2"/>
      <c r="V76" s="2"/>
      <c r="W76" s="2"/>
      <c r="AF76" s="102"/>
      <c r="AG76" s="102"/>
      <c r="AH76" s="102"/>
      <c r="AK76" s="102"/>
      <c r="AL76" s="102"/>
      <c r="AM76" s="26"/>
      <c r="AN76" s="26"/>
      <c r="AO76" s="3"/>
      <c r="AP76" s="102"/>
      <c r="AQ76" s="102"/>
      <c r="AR76" s="102"/>
      <c r="AS76" s="102"/>
      <c r="AT76" s="102"/>
      <c r="AV76" s="2"/>
      <c r="AW76" s="2"/>
    </row>
    <row r="77" spans="2:47" ht="13.5" customHeight="1">
      <c r="B77" s="110" t="s">
        <v>115</v>
      </c>
      <c r="C77" s="111">
        <f>SUM(C15:C73)</f>
        <v>2077</v>
      </c>
      <c r="D77" s="112"/>
      <c r="E77" s="113">
        <f>C77/D$14</f>
        <v>59.34285714285714</v>
      </c>
      <c r="F77" s="111">
        <f>SUM(F15:F73)</f>
        <v>167</v>
      </c>
      <c r="G77" s="111">
        <f>SUM(G15:G73)</f>
        <v>58</v>
      </c>
      <c r="H77" s="111">
        <f>SUM(H15:H73)</f>
        <v>22</v>
      </c>
      <c r="I77" s="111">
        <f>SUM(I15:I73)</f>
        <v>23</v>
      </c>
      <c r="J77" s="111">
        <f>SUM(J15:J73)</f>
        <v>49</v>
      </c>
      <c r="K77" s="111">
        <f>SUM(K15:K73)</f>
        <v>32</v>
      </c>
      <c r="L77" s="111">
        <f>SUM(L15:L73)</f>
        <v>17</v>
      </c>
      <c r="M77" s="111">
        <f>SUM(M15:M73)</f>
        <v>33</v>
      </c>
      <c r="N77" s="111">
        <f>SUM(N15:N73)</f>
        <v>16</v>
      </c>
      <c r="O77" s="111">
        <f>SUM(O15:O73)</f>
        <v>204</v>
      </c>
      <c r="P77" s="111">
        <f>SUM(P15:P73)</f>
        <v>31</v>
      </c>
      <c r="Q77" s="111">
        <f>SUM(Q15:Q73)</f>
        <v>36</v>
      </c>
      <c r="R77" s="111">
        <f>SUM(R15:R73)</f>
        <v>74</v>
      </c>
      <c r="S77" s="111">
        <f>SUM(S15:S73)</f>
        <v>58</v>
      </c>
      <c r="T77" s="111">
        <f>SUM(T15:T73)</f>
        <v>457</v>
      </c>
      <c r="U77" s="111">
        <f>SUM(U15:U73)</f>
        <v>28</v>
      </c>
      <c r="V77" s="111">
        <f>SUM(V15:V73)</f>
        <v>16</v>
      </c>
      <c r="W77" s="111">
        <f>SUM(W15:W73)</f>
        <v>42</v>
      </c>
      <c r="X77" s="111">
        <f>SUM(X15:X73)</f>
        <v>33</v>
      </c>
      <c r="Y77" s="111">
        <f>SUM(Y15:Y73)</f>
        <v>9</v>
      </c>
      <c r="Z77" s="111">
        <f>SUM(Z15:Z73)</f>
        <v>29</v>
      </c>
      <c r="AA77" s="111">
        <f>SUM(AA15:AA73)</f>
        <v>48</v>
      </c>
      <c r="AB77" s="111">
        <f>SUM(AB15:AB73)</f>
        <v>63</v>
      </c>
      <c r="AC77" s="111">
        <f>SUM(AC15:AC73)</f>
        <v>19</v>
      </c>
      <c r="AD77" s="111">
        <f>SUM(AD15:AD73)</f>
        <v>44</v>
      </c>
      <c r="AE77" s="111">
        <f>SUM(AE15:AE73)</f>
        <v>19</v>
      </c>
      <c r="AF77" s="111">
        <f>SUM(AF15:AF73)</f>
        <v>27</v>
      </c>
      <c r="AG77" s="111">
        <f>SUM(AG15:AG73)</f>
        <v>86</v>
      </c>
      <c r="AH77" s="111">
        <f>SUM(AH15:AH73)</f>
        <v>44</v>
      </c>
      <c r="AI77" s="111">
        <f>SUM(AI15:AI73)</f>
        <v>51</v>
      </c>
      <c r="AJ77" s="111">
        <f>SUM(AJ15:AJ73)</f>
        <v>78</v>
      </c>
      <c r="AK77" s="111">
        <f>SUM(AK15:AK73)</f>
        <v>75</v>
      </c>
      <c r="AL77" s="111">
        <f>SUM(AL15:AL73)</f>
        <v>31</v>
      </c>
      <c r="AM77" s="111">
        <f>SUM(AM15:AM73)</f>
        <v>25</v>
      </c>
      <c r="AN77" s="111">
        <f>SUM(AN15:AN73)</f>
        <v>33</v>
      </c>
      <c r="AO77" s="111">
        <f>SUM(AO15:AO73)</f>
        <v>0</v>
      </c>
      <c r="AP77" s="111">
        <f>SUM(AP15:AP73)</f>
        <v>0</v>
      </c>
      <c r="AQ77" s="111">
        <f>SUM(AQ15:AQ73)</f>
        <v>0</v>
      </c>
      <c r="AR77" s="111">
        <f>SUM(AR15:AR73)</f>
        <v>0</v>
      </c>
      <c r="AS77" s="111">
        <f>SUM(AS15:AS73)</f>
        <v>0</v>
      </c>
      <c r="AT77" s="111">
        <f>SUM(AT15:AT73)</f>
        <v>0</v>
      </c>
      <c r="AU77" s="112">
        <f>SUM(F77:AS77)</f>
        <v>2077</v>
      </c>
    </row>
    <row r="78" spans="2:47" ht="13.5" customHeight="1">
      <c r="B78" s="114" t="s">
        <v>116</v>
      </c>
      <c r="C78" s="115">
        <f>COUNTIF(C15:C73,"&lt;&gt;0")</f>
        <v>43</v>
      </c>
      <c r="D78" s="116"/>
      <c r="E78" s="117">
        <f>AVERAGE(F78:AT78)</f>
        <v>10.975609756097562</v>
      </c>
      <c r="F78" s="115">
        <f>COUNTA(F15:F73)</f>
        <v>21</v>
      </c>
      <c r="G78" s="115">
        <f>COUNTA(G15:G73)</f>
        <v>12</v>
      </c>
      <c r="H78" s="115">
        <f>COUNTA(H15:H73)</f>
        <v>10</v>
      </c>
      <c r="I78" s="115">
        <f>COUNTA(I15:I73)</f>
        <v>11</v>
      </c>
      <c r="J78" s="115">
        <f>COUNTA(J15:J73)</f>
        <v>15</v>
      </c>
      <c r="K78" s="115">
        <f>COUNTA(K15:K73)</f>
        <v>11</v>
      </c>
      <c r="L78" s="115">
        <f>COUNTA(L15:L73)</f>
        <v>11</v>
      </c>
      <c r="M78" s="115">
        <f>COUNTA(M15:M73)</f>
        <v>17</v>
      </c>
      <c r="N78" s="115">
        <f>COUNTA(N15:N73)</f>
        <v>9</v>
      </c>
      <c r="O78" s="115">
        <f>COUNTA(O15:O73)</f>
        <v>19</v>
      </c>
      <c r="P78" s="115">
        <f>COUNTA(P15:P73)</f>
        <v>14</v>
      </c>
      <c r="Q78" s="115">
        <f>COUNTA(Q15:Q73)</f>
        <v>14</v>
      </c>
      <c r="R78" s="115">
        <f>COUNTA(R15:R73)</f>
        <v>16</v>
      </c>
      <c r="S78" s="115">
        <f>COUNTA(S15:S73)</f>
        <v>21</v>
      </c>
      <c r="T78" s="115">
        <f>COUNTA(T15:T73)</f>
        <v>20</v>
      </c>
      <c r="U78" s="115">
        <f>COUNTA(U15:U73)</f>
        <v>7</v>
      </c>
      <c r="V78" s="115">
        <f>COUNTA(V15:V73)</f>
        <v>9</v>
      </c>
      <c r="W78" s="115">
        <f>COUNTA(W15:W73)</f>
        <v>11</v>
      </c>
      <c r="X78" s="115">
        <f>COUNTA(X15:X73)</f>
        <v>9</v>
      </c>
      <c r="Y78" s="115">
        <f>COUNTA(Y15:Y73)</f>
        <v>7</v>
      </c>
      <c r="Z78" s="115">
        <f>COUNTA(Z15:Z73)</f>
        <v>10</v>
      </c>
      <c r="AA78" s="115">
        <f>COUNTA(AA15:AA73)</f>
        <v>17</v>
      </c>
      <c r="AB78" s="115">
        <f>COUNTA(AB15:AB73)</f>
        <v>14</v>
      </c>
      <c r="AC78" s="115">
        <f>COUNTA(AC15:AC73)</f>
        <v>8</v>
      </c>
      <c r="AD78" s="115">
        <f>COUNTA(AD15:AD73)</f>
        <v>14</v>
      </c>
      <c r="AE78" s="115">
        <f>COUNTA(AE15:AE73)</f>
        <v>10</v>
      </c>
      <c r="AF78" s="115">
        <f>COUNTA(AF15:AF73)</f>
        <v>10</v>
      </c>
      <c r="AG78" s="115">
        <f>COUNTA(AG15:AG73)</f>
        <v>9</v>
      </c>
      <c r="AH78" s="115">
        <f>COUNTA(AH15:AH73)</f>
        <v>16</v>
      </c>
      <c r="AI78" s="115">
        <f>COUNTA(AI15:AI73)</f>
        <v>12</v>
      </c>
      <c r="AJ78" s="115">
        <f>COUNTA(AJ15:AJ73)</f>
        <v>18</v>
      </c>
      <c r="AK78" s="115">
        <f>COUNTA(AK15:AK73)</f>
        <v>16</v>
      </c>
      <c r="AL78" s="115">
        <f>COUNTA(AL15:AL73)</f>
        <v>14</v>
      </c>
      <c r="AM78" s="115">
        <f>COUNTA(AM15:AM73)</f>
        <v>7</v>
      </c>
      <c r="AN78" s="115">
        <f>COUNTA(AN15:AN73)</f>
        <v>11</v>
      </c>
      <c r="AO78" s="115">
        <f>COUNTA(AO15:AO73)</f>
        <v>0</v>
      </c>
      <c r="AP78" s="115">
        <f>COUNTA(AP15:AP73)</f>
        <v>0</v>
      </c>
      <c r="AQ78" s="115">
        <f>COUNTA(AQ15:AQ73)</f>
        <v>0</v>
      </c>
      <c r="AR78" s="115">
        <f>COUNTA(AR15:AR73)</f>
        <v>0</v>
      </c>
      <c r="AS78" s="115">
        <f>COUNTA(AS15:AS73)</f>
        <v>0</v>
      </c>
      <c r="AT78" s="115">
        <f>COUNTA(AT15:AT73)</f>
        <v>0</v>
      </c>
      <c r="AU78" s="116">
        <f>COUNTIF(AU15:AU73,"&lt;&gt;0")</f>
        <v>40</v>
      </c>
    </row>
    <row r="79" ht="13.5" customHeight="1"/>
    <row r="80" spans="2:47" ht="13.5" customHeight="1">
      <c r="B80" s="50" t="s">
        <v>15</v>
      </c>
      <c r="C80" s="118"/>
      <c r="D80" s="46"/>
      <c r="E80" s="53"/>
      <c r="F80" s="56"/>
      <c r="G80" s="55"/>
      <c r="H80" s="56"/>
      <c r="I80" s="56"/>
      <c r="J80" s="56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119"/>
      <c r="AA80" s="56"/>
      <c r="AB80" s="56"/>
      <c r="AC80" s="55"/>
      <c r="AD80" s="57"/>
      <c r="AE80" s="57"/>
      <c r="AF80" s="57"/>
      <c r="AG80" s="58"/>
      <c r="AH80" s="57"/>
      <c r="AI80" s="57"/>
      <c r="AJ80" s="57"/>
      <c r="AK80" s="59"/>
      <c r="AL80" s="57"/>
      <c r="AM80" s="56"/>
      <c r="AN80" s="56"/>
      <c r="AO80" s="120"/>
      <c r="AP80" s="120"/>
      <c r="AQ80" s="120"/>
      <c r="AR80" s="120"/>
      <c r="AS80" s="120"/>
      <c r="AT80" s="120"/>
      <c r="AU80" s="46"/>
    </row>
    <row r="81" spans="2:47" ht="13.5" customHeight="1">
      <c r="B81" s="61" t="s">
        <v>52</v>
      </c>
      <c r="C81" s="121"/>
      <c r="D81" s="49"/>
      <c r="E81" s="63"/>
      <c r="F81" s="56"/>
      <c r="G81" s="55"/>
      <c r="H81" s="56"/>
      <c r="I81" s="56"/>
      <c r="J81" s="56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119"/>
      <c r="AA81" s="119"/>
      <c r="AB81" s="119"/>
      <c r="AC81" s="55"/>
      <c r="AD81" s="55"/>
      <c r="AE81" s="55"/>
      <c r="AF81" s="55"/>
      <c r="AG81" s="58"/>
      <c r="AH81" s="57"/>
      <c r="AI81" s="57"/>
      <c r="AJ81" s="57"/>
      <c r="AK81" s="59"/>
      <c r="AL81" s="57"/>
      <c r="AM81" s="56"/>
      <c r="AN81" s="56"/>
      <c r="AO81" s="120"/>
      <c r="AP81" s="120"/>
      <c r="AQ81" s="120"/>
      <c r="AR81" s="120"/>
      <c r="AS81" s="120"/>
      <c r="AT81" s="120"/>
      <c r="AU81" s="49"/>
    </row>
    <row r="82" spans="2:47" s="122" customFormat="1" ht="13.5" customHeight="1">
      <c r="B82" s="123"/>
      <c r="C82" s="124"/>
      <c r="D82" s="124"/>
      <c r="E82" s="125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5"/>
    </row>
    <row r="83" spans="2:47" s="122" customFormat="1" ht="13.5" customHeight="1">
      <c r="B83" s="123"/>
      <c r="C83" s="124"/>
      <c r="D83" s="124"/>
      <c r="E83" s="125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5"/>
    </row>
    <row r="84" spans="2:47" s="122" customFormat="1" ht="13.5" customHeight="1">
      <c r="B84" s="123"/>
      <c r="C84" s="124"/>
      <c r="D84" s="124"/>
      <c r="E84" s="125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5"/>
    </row>
    <row r="85" spans="2:47" s="122" customFormat="1" ht="13.5" customHeight="1">
      <c r="B85" s="123"/>
      <c r="C85" s="124"/>
      <c r="D85" s="124"/>
      <c r="E85" s="125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5"/>
    </row>
    <row r="86" spans="2:47" s="122" customFormat="1" ht="13.5" customHeight="1">
      <c r="B86" s="47" t="s">
        <v>6</v>
      </c>
      <c r="C86" s="2"/>
      <c r="D86" s="2"/>
      <c r="E86" s="2"/>
      <c r="F86" s="127" t="s">
        <v>117</v>
      </c>
      <c r="G86" s="126"/>
      <c r="H86" s="126"/>
      <c r="I86" s="126"/>
      <c r="J86" s="126"/>
      <c r="K86" s="126"/>
      <c r="L86" s="126"/>
      <c r="M86" s="126"/>
      <c r="N86" s="126"/>
      <c r="O86" s="126"/>
      <c r="P86" s="128" t="s">
        <v>118</v>
      </c>
      <c r="Q86" s="128"/>
      <c r="R86" s="126"/>
      <c r="S86" s="126"/>
      <c r="T86" s="126"/>
      <c r="U86" s="126"/>
      <c r="V86" s="126"/>
      <c r="W86" s="126"/>
      <c r="X86" s="126"/>
      <c r="Z86" s="128" t="s">
        <v>119</v>
      </c>
      <c r="AA86" s="127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5"/>
    </row>
    <row r="87" spans="2:47" s="122" customFormat="1" ht="13.5" customHeight="1">
      <c r="B87" s="1"/>
      <c r="C87" s="2"/>
      <c r="D87" s="2"/>
      <c r="E87" s="2"/>
      <c r="F87" s="127" t="s">
        <v>120</v>
      </c>
      <c r="G87" s="126"/>
      <c r="H87" s="126"/>
      <c r="I87" s="126"/>
      <c r="J87" s="126"/>
      <c r="K87" s="126"/>
      <c r="L87" s="126"/>
      <c r="M87" s="126"/>
      <c r="N87" s="126"/>
      <c r="O87" s="126"/>
      <c r="P87" s="128" t="s">
        <v>121</v>
      </c>
      <c r="Q87" s="128"/>
      <c r="R87" s="126"/>
      <c r="S87" s="126"/>
      <c r="T87" s="126"/>
      <c r="U87" s="126"/>
      <c r="V87" s="126"/>
      <c r="W87" s="126"/>
      <c r="X87" s="126"/>
      <c r="Y87" s="128"/>
      <c r="Z87" s="127" t="s">
        <v>122</v>
      </c>
      <c r="AA87" s="127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5"/>
    </row>
    <row r="88" spans="3:47" s="122" customFormat="1" ht="13.5" customHeight="1">
      <c r="C88" s="2"/>
      <c r="D88" s="2"/>
      <c r="E88" s="2"/>
      <c r="F88" s="127" t="s">
        <v>123</v>
      </c>
      <c r="G88" s="126"/>
      <c r="H88" s="126"/>
      <c r="I88" s="126"/>
      <c r="J88" s="126"/>
      <c r="K88" s="126"/>
      <c r="L88" s="126"/>
      <c r="M88" s="126"/>
      <c r="N88" s="126"/>
      <c r="O88" s="126"/>
      <c r="P88" s="128" t="s">
        <v>124</v>
      </c>
      <c r="Q88" s="128"/>
      <c r="R88" s="126"/>
      <c r="S88" s="126"/>
      <c r="T88" s="126"/>
      <c r="U88" s="126"/>
      <c r="V88" s="126"/>
      <c r="W88" s="126"/>
      <c r="X88" s="126"/>
      <c r="Y88" s="128"/>
      <c r="Z88" s="127" t="s">
        <v>125</v>
      </c>
      <c r="AA88" s="127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5"/>
    </row>
    <row r="89" spans="2:47" s="122" customFormat="1" ht="13.5" customHeight="1">
      <c r="B89" s="1"/>
      <c r="C89" s="2"/>
      <c r="D89" s="2"/>
      <c r="E89" s="2"/>
      <c r="F89" s="127" t="s">
        <v>126</v>
      </c>
      <c r="G89" s="126"/>
      <c r="H89" s="126"/>
      <c r="I89" s="126"/>
      <c r="J89" s="126"/>
      <c r="K89" s="126"/>
      <c r="L89" s="126"/>
      <c r="M89" s="126"/>
      <c r="N89" s="126"/>
      <c r="O89" s="126"/>
      <c r="P89" s="128" t="s">
        <v>127</v>
      </c>
      <c r="Q89" s="128"/>
      <c r="R89" s="126"/>
      <c r="S89" s="126"/>
      <c r="T89" s="126"/>
      <c r="U89" s="126"/>
      <c r="V89" s="126"/>
      <c r="W89" s="126"/>
      <c r="X89" s="126"/>
      <c r="Y89" s="128"/>
      <c r="Z89" s="127" t="s">
        <v>128</v>
      </c>
      <c r="AA89" s="127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5"/>
    </row>
    <row r="90" spans="2:47" s="122" customFormat="1" ht="13.5" customHeight="1">
      <c r="B90" s="1"/>
      <c r="C90" s="2"/>
      <c r="D90" s="2"/>
      <c r="E90" s="2"/>
      <c r="F90" s="127" t="s">
        <v>129</v>
      </c>
      <c r="G90" s="126"/>
      <c r="H90" s="126"/>
      <c r="I90" s="126"/>
      <c r="J90" s="126"/>
      <c r="K90" s="126"/>
      <c r="L90" s="126"/>
      <c r="M90" s="126"/>
      <c r="N90" s="126"/>
      <c r="O90" s="126"/>
      <c r="P90" s="128" t="s">
        <v>130</v>
      </c>
      <c r="Q90" s="128"/>
      <c r="R90" s="126"/>
      <c r="S90" s="126"/>
      <c r="T90" s="126"/>
      <c r="U90" s="126"/>
      <c r="V90" s="126"/>
      <c r="W90" s="126"/>
      <c r="X90" s="126"/>
      <c r="Y90" s="128"/>
      <c r="Z90" s="127" t="s">
        <v>131</v>
      </c>
      <c r="AA90" s="127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5"/>
    </row>
    <row r="91" spans="2:47" s="122" customFormat="1" ht="13.5" customHeight="1">
      <c r="B91" s="1"/>
      <c r="C91" s="2"/>
      <c r="D91" s="2"/>
      <c r="E91" s="2"/>
      <c r="F91" s="127" t="s">
        <v>132</v>
      </c>
      <c r="G91" s="126"/>
      <c r="H91" s="126"/>
      <c r="I91" s="126"/>
      <c r="J91" s="126"/>
      <c r="K91" s="126"/>
      <c r="L91" s="126"/>
      <c r="M91" s="126"/>
      <c r="N91" s="126"/>
      <c r="O91" s="126"/>
      <c r="P91" s="128" t="s">
        <v>133</v>
      </c>
      <c r="Q91" s="128"/>
      <c r="R91" s="126"/>
      <c r="S91" s="126"/>
      <c r="T91" s="126"/>
      <c r="U91" s="126"/>
      <c r="V91" s="126"/>
      <c r="W91" s="126"/>
      <c r="X91" s="126"/>
      <c r="Y91" s="128"/>
      <c r="Z91" s="127" t="s">
        <v>134</v>
      </c>
      <c r="AA91" s="127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5"/>
    </row>
    <row r="92" spans="2:47" s="122" customFormat="1" ht="13.5" customHeight="1">
      <c r="B92" s="1"/>
      <c r="C92" s="2"/>
      <c r="D92" s="2"/>
      <c r="E92" s="2"/>
      <c r="F92" s="127" t="s">
        <v>135</v>
      </c>
      <c r="G92" s="126"/>
      <c r="H92" s="126"/>
      <c r="I92" s="126"/>
      <c r="J92" s="126"/>
      <c r="K92" s="126"/>
      <c r="L92" s="126"/>
      <c r="M92" s="126"/>
      <c r="N92" s="126"/>
      <c r="O92" s="126"/>
      <c r="P92" s="128" t="s">
        <v>136</v>
      </c>
      <c r="Q92" s="128"/>
      <c r="R92" s="126"/>
      <c r="S92" s="126"/>
      <c r="T92" s="126"/>
      <c r="U92" s="126"/>
      <c r="V92" s="126"/>
      <c r="W92" s="126"/>
      <c r="X92" s="126"/>
      <c r="Y92" s="128"/>
      <c r="Z92" s="127"/>
      <c r="AA92" s="127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5"/>
    </row>
    <row r="93" spans="2:47" s="122" customFormat="1" ht="13.5" customHeight="1">
      <c r="B93" s="1"/>
      <c r="C93" s="2"/>
      <c r="D93" s="2"/>
      <c r="E93" s="2"/>
      <c r="F93" s="127" t="s">
        <v>137</v>
      </c>
      <c r="G93" s="126"/>
      <c r="H93" s="126"/>
      <c r="I93" s="126"/>
      <c r="J93" s="126"/>
      <c r="K93" s="126"/>
      <c r="L93" s="126"/>
      <c r="M93" s="126"/>
      <c r="N93" s="126"/>
      <c r="O93" s="126"/>
      <c r="P93" s="128" t="s">
        <v>138</v>
      </c>
      <c r="Q93" s="128"/>
      <c r="R93" s="126"/>
      <c r="S93" s="126"/>
      <c r="T93" s="126"/>
      <c r="U93" s="126"/>
      <c r="V93" s="126"/>
      <c r="W93" s="126"/>
      <c r="X93" s="126"/>
      <c r="Y93" s="128"/>
      <c r="Z93" s="127"/>
      <c r="AA93" s="127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5"/>
    </row>
    <row r="94" spans="2:47" s="122" customFormat="1" ht="13.5" customHeight="1">
      <c r="B94" s="1"/>
      <c r="C94" s="2"/>
      <c r="D94" s="2"/>
      <c r="E94" s="2"/>
      <c r="F94" s="127" t="s">
        <v>139</v>
      </c>
      <c r="G94" s="126"/>
      <c r="H94" s="126"/>
      <c r="I94" s="126"/>
      <c r="J94" s="126"/>
      <c r="K94" s="126"/>
      <c r="L94" s="126"/>
      <c r="M94" s="126"/>
      <c r="N94" s="126"/>
      <c r="O94" s="126"/>
      <c r="P94" s="128" t="s">
        <v>140</v>
      </c>
      <c r="Q94" s="128"/>
      <c r="R94" s="126"/>
      <c r="S94" s="126"/>
      <c r="T94" s="126"/>
      <c r="U94" s="126"/>
      <c r="V94" s="126"/>
      <c r="W94" s="126"/>
      <c r="X94" s="126"/>
      <c r="Y94" s="128"/>
      <c r="Z94" s="127"/>
      <c r="AA94" s="127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5"/>
    </row>
    <row r="95" spans="2:47" s="122" customFormat="1" ht="13.5" customHeight="1">
      <c r="B95" s="1"/>
      <c r="C95" s="2"/>
      <c r="D95" s="2"/>
      <c r="E95" s="2"/>
      <c r="F95" s="127" t="s">
        <v>141</v>
      </c>
      <c r="G95" s="126"/>
      <c r="H95" s="126"/>
      <c r="I95" s="126"/>
      <c r="J95" s="126"/>
      <c r="K95" s="126"/>
      <c r="L95" s="126"/>
      <c r="M95" s="126"/>
      <c r="N95" s="126"/>
      <c r="O95" s="126"/>
      <c r="P95" s="128" t="s">
        <v>142</v>
      </c>
      <c r="Q95" s="128"/>
      <c r="R95" s="126"/>
      <c r="S95" s="126"/>
      <c r="T95" s="126"/>
      <c r="U95" s="126"/>
      <c r="V95" s="126"/>
      <c r="W95" s="126"/>
      <c r="X95" s="126"/>
      <c r="Y95" s="128"/>
      <c r="Z95" s="127"/>
      <c r="AA95" s="127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5"/>
    </row>
    <row r="96" spans="2:47" s="122" customFormat="1" ht="13.5" customHeight="1">
      <c r="B96" s="1"/>
      <c r="C96" s="2"/>
      <c r="D96" s="2"/>
      <c r="E96" s="2"/>
      <c r="F96" s="127" t="s">
        <v>143</v>
      </c>
      <c r="G96" s="126"/>
      <c r="H96" s="126"/>
      <c r="I96" s="126"/>
      <c r="J96" s="126"/>
      <c r="K96" s="126"/>
      <c r="L96" s="126"/>
      <c r="M96" s="126"/>
      <c r="N96" s="126"/>
      <c r="O96" s="126"/>
      <c r="P96" s="128" t="s">
        <v>144</v>
      </c>
      <c r="Q96" s="128"/>
      <c r="R96" s="126"/>
      <c r="S96" s="126"/>
      <c r="T96" s="126"/>
      <c r="U96" s="126"/>
      <c r="V96" s="126"/>
      <c r="W96" s="126"/>
      <c r="X96" s="126"/>
      <c r="Y96" s="128"/>
      <c r="Z96" s="127"/>
      <c r="AA96" s="127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5"/>
    </row>
    <row r="97" spans="2:47" s="122" customFormat="1" ht="13.5" customHeight="1">
      <c r="B97" s="1"/>
      <c r="C97" s="2"/>
      <c r="D97" s="2"/>
      <c r="E97" s="2"/>
      <c r="F97" s="127" t="s">
        <v>145</v>
      </c>
      <c r="G97" s="126"/>
      <c r="H97" s="126"/>
      <c r="I97" s="126"/>
      <c r="J97" s="126"/>
      <c r="K97" s="126"/>
      <c r="L97" s="126"/>
      <c r="M97" s="126"/>
      <c r="N97" s="126"/>
      <c r="O97" s="126"/>
      <c r="P97" s="128" t="s">
        <v>146</v>
      </c>
      <c r="Q97" s="128"/>
      <c r="R97" s="126"/>
      <c r="S97" s="126"/>
      <c r="T97" s="126"/>
      <c r="U97" s="126"/>
      <c r="V97" s="126"/>
      <c r="W97" s="126"/>
      <c r="X97" s="126"/>
      <c r="Y97" s="128"/>
      <c r="Z97" s="127"/>
      <c r="AA97" s="127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5"/>
    </row>
    <row r="98" spans="2:47" s="122" customFormat="1" ht="13.5" customHeight="1">
      <c r="B98" s="1"/>
      <c r="C98" s="129"/>
      <c r="D98" s="129"/>
      <c r="E98" s="130"/>
      <c r="F98" s="127" t="s">
        <v>147</v>
      </c>
      <c r="G98" s="126"/>
      <c r="H98" s="126"/>
      <c r="I98" s="126"/>
      <c r="J98" s="126"/>
      <c r="K98" s="126"/>
      <c r="L98" s="126"/>
      <c r="M98" s="126"/>
      <c r="N98" s="126"/>
      <c r="O98" s="126"/>
      <c r="P98" s="128" t="s">
        <v>148</v>
      </c>
      <c r="Q98" s="128"/>
      <c r="R98" s="126"/>
      <c r="S98" s="126"/>
      <c r="T98" s="126"/>
      <c r="U98" s="126"/>
      <c r="V98" s="126"/>
      <c r="W98" s="126"/>
      <c r="X98" s="126"/>
      <c r="Y98" s="128"/>
      <c r="Z98" s="127"/>
      <c r="AA98" s="127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5"/>
    </row>
    <row r="99" spans="2:47" s="122" customFormat="1" ht="13.5" customHeight="1">
      <c r="B99" s="1"/>
      <c r="C99" s="129"/>
      <c r="D99" s="129"/>
      <c r="E99" s="130"/>
      <c r="F99" s="127" t="s">
        <v>149</v>
      </c>
      <c r="G99" s="126"/>
      <c r="H99" s="126"/>
      <c r="I99" s="126"/>
      <c r="J99" s="126"/>
      <c r="K99" s="126"/>
      <c r="L99" s="126"/>
      <c r="M99" s="126"/>
      <c r="N99" s="126"/>
      <c r="O99" s="126"/>
      <c r="P99" s="128" t="s">
        <v>150</v>
      </c>
      <c r="Q99" s="128"/>
      <c r="R99" s="126"/>
      <c r="S99" s="126"/>
      <c r="T99" s="126"/>
      <c r="U99" s="126"/>
      <c r="V99" s="126"/>
      <c r="W99" s="126"/>
      <c r="X99" s="126"/>
      <c r="Y99" s="128"/>
      <c r="Z99" s="127"/>
      <c r="AA99" s="127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5"/>
    </row>
    <row r="100" spans="2:47" s="122" customFormat="1" ht="13.5" customHeight="1">
      <c r="B100" s="1"/>
      <c r="C100" s="129"/>
      <c r="D100" s="129"/>
      <c r="E100" s="130"/>
      <c r="F100" s="127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5"/>
    </row>
    <row r="101" spans="2:47" s="122" customFormat="1" ht="13.5" customHeight="1">
      <c r="B101" s="1"/>
      <c r="C101" s="129"/>
      <c r="D101" s="129"/>
      <c r="E101" s="130"/>
      <c r="F101" s="127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5"/>
    </row>
    <row r="102" spans="2:47" s="122" customFormat="1" ht="13.5" customHeight="1">
      <c r="B102" s="123"/>
      <c r="C102" s="26"/>
      <c r="D102" s="26"/>
      <c r="E102" s="26"/>
      <c r="F102" s="127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5"/>
    </row>
    <row r="103" spans="2:5" s="122" customFormat="1" ht="13.5" customHeight="1">
      <c r="B103" s="131"/>
      <c r="C103" s="2"/>
      <c r="D103" s="2"/>
      <c r="E103" s="2"/>
    </row>
    <row r="104" spans="2:5" s="122" customFormat="1" ht="13.5" customHeight="1">
      <c r="B104" s="131"/>
      <c r="C104" s="2"/>
      <c r="D104" s="2"/>
      <c r="E104" s="2"/>
    </row>
    <row r="105" spans="2:5" s="122" customFormat="1" ht="13.5" customHeight="1">
      <c r="B105" s="131" t="s">
        <v>8</v>
      </c>
      <c r="C105" s="2"/>
      <c r="D105" s="2"/>
      <c r="E105" s="2"/>
    </row>
    <row r="106" s="122" customFormat="1" ht="13.5" customHeight="1"/>
    <row r="107" s="122" customFormat="1" ht="13.5" customHeight="1">
      <c r="B107" s="122" t="s">
        <v>151</v>
      </c>
    </row>
    <row r="108" s="122" customFormat="1" ht="13.5" customHeight="1"/>
    <row r="109" s="122" customFormat="1" ht="13.5" customHeight="1">
      <c r="B109" s="122" t="s">
        <v>152</v>
      </c>
    </row>
    <row r="110" s="122" customFormat="1" ht="13.5" customHeight="1">
      <c r="B110" s="122" t="s">
        <v>153</v>
      </c>
    </row>
    <row r="111" s="122" customFormat="1" ht="13.5" customHeight="1">
      <c r="B111" s="122" t="s">
        <v>154</v>
      </c>
    </row>
    <row r="112" s="122" customFormat="1" ht="13.5" customHeight="1"/>
    <row r="113" s="122" customFormat="1" ht="13.5" customHeight="1"/>
    <row r="114" s="122" customFormat="1" ht="13.5" customHeight="1">
      <c r="B114" s="122" t="s">
        <v>155</v>
      </c>
    </row>
    <row r="115" s="122" customFormat="1" ht="13.5" customHeight="1"/>
    <row r="116" s="122" customFormat="1" ht="13.5" customHeight="1"/>
    <row r="117" s="122" customFormat="1" ht="13.5" customHeight="1"/>
    <row r="118" s="122" customFormat="1" ht="13.5" customHeight="1"/>
    <row r="119" s="122" customFormat="1" ht="13.5" customHeight="1"/>
    <row r="120" s="122" customFormat="1" ht="13.5" customHeight="1"/>
    <row r="121" s="122" customFormat="1" ht="13.5" customHeight="1"/>
    <row r="122" s="122" customFormat="1" ht="13.5" customHeight="1"/>
    <row r="123" s="122" customFormat="1" ht="13.5" customHeight="1"/>
    <row r="124" s="122" customFormat="1" ht="13.5" customHeight="1"/>
    <row r="125" s="122" customFormat="1" ht="13.5" customHeight="1"/>
    <row r="126" s="122" customFormat="1" ht="13.5" customHeight="1"/>
    <row r="127" s="122" customFormat="1" ht="13.5" customHeight="1"/>
    <row r="128" s="122" customFormat="1" ht="13.5" customHeight="1"/>
    <row r="129" s="122" customFormat="1" ht="13.5" customHeight="1"/>
    <row r="130" s="122" customFormat="1" ht="13.5" customHeight="1"/>
    <row r="131" s="122" customFormat="1" ht="13.5" customHeight="1"/>
    <row r="132" s="122" customFormat="1" ht="13.5" customHeight="1"/>
    <row r="133" s="122" customFormat="1" ht="13.5" customHeight="1"/>
    <row r="134" s="122" customFormat="1" ht="13.5" customHeight="1"/>
    <row r="135" s="122" customFormat="1" ht="13.5" customHeight="1"/>
    <row r="136" s="122" customFormat="1" ht="13.5" customHeight="1"/>
    <row r="137" s="122" customFormat="1" ht="13.5" customHeight="1"/>
    <row r="138" s="122" customFormat="1" ht="13.5" customHeight="1"/>
    <row r="139" s="122" customFormat="1" ht="13.5" customHeight="1"/>
    <row r="140" s="122" customFormat="1" ht="13.5" customHeight="1"/>
    <row r="141" s="122" customFormat="1" ht="13.5" customHeight="1"/>
    <row r="142" s="122" customFormat="1" ht="13.5" customHeight="1"/>
    <row r="143" spans="2:5" ht="13.5" customHeight="1">
      <c r="B143" s="122"/>
      <c r="C143" s="122"/>
      <c r="D143" s="122"/>
      <c r="E143" s="122"/>
    </row>
    <row r="144" spans="2:5" ht="13.5" customHeight="1">
      <c r="B144" s="122"/>
      <c r="C144" s="122"/>
      <c r="D144" s="122"/>
      <c r="E144" s="122"/>
    </row>
    <row r="145" spans="2:5" ht="13.5" customHeight="1">
      <c r="B145" s="122"/>
      <c r="C145" s="122"/>
      <c r="D145" s="122"/>
      <c r="E145" s="122"/>
    </row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35" ht="15" customHeight="1"/>
    <row r="236" ht="15" customHeight="1"/>
    <row r="237" ht="15" customHeight="1"/>
    <row r="238" ht="15" customHeight="1"/>
    <row r="239" ht="15" customHeight="1"/>
    <row r="240" ht="15" customHeight="1"/>
  </sheetData>
  <sheetProtection selectLockedCells="1" selectUnlockedCells="1"/>
  <mergeCells count="82"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Q81"/>
    <mergeCell ref="R80:R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AC80:AC81"/>
    <mergeCell ref="AD80:AD81"/>
    <mergeCell ref="AE80:AE81"/>
    <mergeCell ref="AF80:AF81"/>
    <mergeCell ref="AG80:AG81"/>
    <mergeCell ref="AH80:AH81"/>
    <mergeCell ref="AI80:AI81"/>
    <mergeCell ref="AJ80:AJ81"/>
    <mergeCell ref="AK80:AK81"/>
    <mergeCell ref="AL80:AL81"/>
    <mergeCell ref="AM80:AM81"/>
    <mergeCell ref="AN80:AN81"/>
    <mergeCell ref="AO80:AO81"/>
    <mergeCell ref="AP80:AP81"/>
    <mergeCell ref="AQ80:AQ81"/>
    <mergeCell ref="AR80:AR81"/>
    <mergeCell ref="AS80:AS81"/>
    <mergeCell ref="AT80:AT81"/>
  </mergeCells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11"/>
  <sheetViews>
    <sheetView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6.7109375" style="132" customWidth="1"/>
    <col min="2" max="2" width="16.7109375" style="132" customWidth="1"/>
    <col min="3" max="3" width="8.7109375" style="132" customWidth="1"/>
    <col min="4" max="4" width="6.7109375" style="132" customWidth="1"/>
    <col min="5" max="5" width="16.7109375" style="132" customWidth="1"/>
    <col min="6" max="6" width="8.7109375" style="132" customWidth="1"/>
    <col min="7" max="7" width="6.7109375" style="132" customWidth="1"/>
    <col min="8" max="8" width="16.7109375" style="132" customWidth="1"/>
    <col min="9" max="10" width="8.7109375" style="132" customWidth="1"/>
    <col min="11" max="11" width="6.7109375" style="132" customWidth="1"/>
    <col min="12" max="12" width="16.7109375" style="132" customWidth="1"/>
    <col min="13" max="15" width="8.7109375" style="132" customWidth="1"/>
    <col min="16" max="16" width="8.7109375" style="133" customWidth="1"/>
    <col min="17" max="17" width="4.7109375" style="132" customWidth="1"/>
    <col min="18" max="18" width="16.7109375" style="132" customWidth="1"/>
    <col min="19" max="19" width="8.7109375" style="132" customWidth="1"/>
    <col min="20" max="20" width="4.7109375" style="132" customWidth="1"/>
    <col min="21" max="21" width="16.7109375" style="132" customWidth="1"/>
    <col min="22" max="22" width="8.7109375" style="132" customWidth="1"/>
    <col min="23" max="16384" width="8.7109375" style="132" customWidth="1"/>
  </cols>
  <sheetData>
    <row r="1" spans="2:37" ht="12.75">
      <c r="B1" s="132">
        <v>2016</v>
      </c>
      <c r="E1" s="132">
        <v>2016</v>
      </c>
      <c r="H1" s="132">
        <v>2016</v>
      </c>
      <c r="N1" s="132">
        <v>2014</v>
      </c>
      <c r="Q1" s="132">
        <v>2014</v>
      </c>
      <c r="T1" s="132">
        <v>2014</v>
      </c>
      <c r="X1" s="134">
        <v>2015</v>
      </c>
      <c r="AB1" s="133"/>
      <c r="AC1" s="133"/>
      <c r="AD1" s="133"/>
      <c r="AE1" s="133"/>
      <c r="AF1" s="133"/>
      <c r="AH1" s="132">
        <v>2014</v>
      </c>
      <c r="AK1" s="132">
        <v>2014</v>
      </c>
    </row>
    <row r="2" spans="28:32" ht="12.75">
      <c r="AB2" s="133"/>
      <c r="AC2" s="133"/>
      <c r="AD2" s="133"/>
      <c r="AE2" s="133"/>
      <c r="AF2" s="133"/>
    </row>
    <row r="3" spans="2:37" ht="12.75">
      <c r="B3" s="134" t="s">
        <v>156</v>
      </c>
      <c r="E3" s="134" t="s">
        <v>157</v>
      </c>
      <c r="H3" s="132" t="s">
        <v>158</v>
      </c>
      <c r="N3" s="134" t="s">
        <v>156</v>
      </c>
      <c r="O3" s="134"/>
      <c r="P3" s="134"/>
      <c r="Q3" s="134" t="s">
        <v>159</v>
      </c>
      <c r="R3" s="134"/>
      <c r="S3" s="134"/>
      <c r="T3" s="134" t="s">
        <v>160</v>
      </c>
      <c r="X3" s="134" t="s">
        <v>156</v>
      </c>
      <c r="Y3" s="134"/>
      <c r="Z3" s="134"/>
      <c r="AA3" s="134"/>
      <c r="AB3" s="135"/>
      <c r="AC3" s="135"/>
      <c r="AD3" s="135"/>
      <c r="AE3" s="135"/>
      <c r="AF3" s="135"/>
      <c r="AG3" s="134"/>
      <c r="AH3" s="134" t="s">
        <v>159</v>
      </c>
      <c r="AI3" s="134"/>
      <c r="AJ3" s="134"/>
      <c r="AK3" s="134" t="s">
        <v>160</v>
      </c>
    </row>
    <row r="4" spans="5:37" ht="12.75">
      <c r="E4" s="134" t="s">
        <v>161</v>
      </c>
      <c r="H4" s="132" t="s">
        <v>162</v>
      </c>
      <c r="N4" s="134"/>
      <c r="O4" s="134"/>
      <c r="P4" s="134"/>
      <c r="Q4" s="134" t="s">
        <v>161</v>
      </c>
      <c r="R4" s="134"/>
      <c r="S4" s="134"/>
      <c r="T4" s="134"/>
      <c r="X4" s="50" t="s">
        <v>15</v>
      </c>
      <c r="Y4" s="51"/>
      <c r="Z4" s="46"/>
      <c r="AA4" s="53" t="s">
        <v>17</v>
      </c>
      <c r="AB4" s="135"/>
      <c r="AC4" s="135"/>
      <c r="AD4" s="135"/>
      <c r="AE4" s="135"/>
      <c r="AF4" s="135"/>
      <c r="AG4" s="134"/>
      <c r="AH4" s="134" t="s">
        <v>161</v>
      </c>
      <c r="AI4" s="134"/>
      <c r="AJ4" s="134"/>
      <c r="AK4" s="134"/>
    </row>
    <row r="5" spans="20:38" ht="12.75">
      <c r="T5" s="136"/>
      <c r="U5" s="137"/>
      <c r="X5" s="61" t="s">
        <v>52</v>
      </c>
      <c r="Y5" s="62" t="s">
        <v>53</v>
      </c>
      <c r="Z5" s="49">
        <v>34</v>
      </c>
      <c r="AA5" s="63" t="s">
        <v>54</v>
      </c>
      <c r="AB5" s="133"/>
      <c r="AC5" s="133"/>
      <c r="AD5" s="133"/>
      <c r="AE5" s="133"/>
      <c r="AF5" s="133"/>
      <c r="AK5" s="136"/>
      <c r="AL5" s="137"/>
    </row>
    <row r="6" spans="1:38" ht="12.75">
      <c r="A6" s="132">
        <v>1</v>
      </c>
      <c r="B6" s="77" t="s">
        <v>103</v>
      </c>
      <c r="C6" s="65">
        <v>457</v>
      </c>
      <c r="D6" s="132">
        <v>1</v>
      </c>
      <c r="E6" s="138" t="s">
        <v>78</v>
      </c>
      <c r="F6" s="139">
        <v>34</v>
      </c>
      <c r="G6" s="132">
        <v>1</v>
      </c>
      <c r="H6" s="138" t="s">
        <v>103</v>
      </c>
      <c r="I6" s="140">
        <v>13.057142857142857</v>
      </c>
      <c r="M6" s="132">
        <v>1</v>
      </c>
      <c r="N6" s="141" t="s">
        <v>100</v>
      </c>
      <c r="O6" s="142">
        <v>259</v>
      </c>
      <c r="P6" s="133">
        <v>1</v>
      </c>
      <c r="Q6" s="143" t="s">
        <v>89</v>
      </c>
      <c r="R6" s="76">
        <v>35</v>
      </c>
      <c r="S6" s="132">
        <v>1</v>
      </c>
      <c r="T6" s="143" t="s">
        <v>100</v>
      </c>
      <c r="U6" s="144">
        <v>6.641025641025641</v>
      </c>
      <c r="X6" s="145"/>
      <c r="Y6" s="146"/>
      <c r="Z6" s="74"/>
      <c r="AA6" s="147"/>
      <c r="AB6" s="26"/>
      <c r="AC6" s="26"/>
      <c r="AD6" s="26"/>
      <c r="AE6" s="26"/>
      <c r="AF6" s="26"/>
      <c r="AG6" s="132">
        <v>1</v>
      </c>
      <c r="AH6" s="143" t="s">
        <v>89</v>
      </c>
      <c r="AI6" s="76">
        <v>35</v>
      </c>
      <c r="AJ6" s="132">
        <v>1</v>
      </c>
      <c r="AK6" s="143" t="s">
        <v>100</v>
      </c>
      <c r="AL6" s="144">
        <v>6.641025641025641</v>
      </c>
    </row>
    <row r="7" spans="1:38" ht="12.75">
      <c r="A7" s="132">
        <v>2</v>
      </c>
      <c r="B7" s="77" t="s">
        <v>100</v>
      </c>
      <c r="C7" s="65">
        <v>251</v>
      </c>
      <c r="D7" s="132">
        <v>2</v>
      </c>
      <c r="E7" s="64" t="s">
        <v>90</v>
      </c>
      <c r="F7" s="66">
        <v>34</v>
      </c>
      <c r="G7" s="132">
        <v>2</v>
      </c>
      <c r="H7" s="64" t="s">
        <v>100</v>
      </c>
      <c r="I7" s="67">
        <v>7.171428571428572</v>
      </c>
      <c r="M7" s="132">
        <v>2</v>
      </c>
      <c r="N7" s="148" t="s">
        <v>102</v>
      </c>
      <c r="O7" s="149">
        <v>164</v>
      </c>
      <c r="P7" s="133">
        <v>2</v>
      </c>
      <c r="Q7" s="64" t="s">
        <v>90</v>
      </c>
      <c r="R7" s="150">
        <v>33</v>
      </c>
      <c r="S7" s="132">
        <v>2</v>
      </c>
      <c r="T7" s="148" t="s">
        <v>102</v>
      </c>
      <c r="U7" s="151">
        <v>4.205128205128205</v>
      </c>
      <c r="W7" s="132">
        <v>1</v>
      </c>
      <c r="X7" s="77" t="s">
        <v>102</v>
      </c>
      <c r="Y7" s="65">
        <v>352</v>
      </c>
      <c r="Z7" s="150">
        <v>32</v>
      </c>
      <c r="AA7" s="113">
        <v>10.352941176470589</v>
      </c>
      <c r="AB7" s="26"/>
      <c r="AC7" s="26"/>
      <c r="AD7" s="26"/>
      <c r="AE7" s="26"/>
      <c r="AF7" s="26"/>
      <c r="AG7" s="132">
        <v>2</v>
      </c>
      <c r="AH7" s="64" t="s">
        <v>90</v>
      </c>
      <c r="AI7" s="150">
        <v>33</v>
      </c>
      <c r="AJ7" s="132">
        <v>2</v>
      </c>
      <c r="AK7" s="148" t="s">
        <v>102</v>
      </c>
      <c r="AL7" s="151">
        <v>4.205128205128205</v>
      </c>
    </row>
    <row r="8" spans="1:38" ht="12.75">
      <c r="A8" s="132">
        <v>3</v>
      </c>
      <c r="B8" s="77" t="s">
        <v>102</v>
      </c>
      <c r="C8" s="65">
        <v>166</v>
      </c>
      <c r="D8" s="132">
        <v>3</v>
      </c>
      <c r="E8" s="77" t="s">
        <v>75</v>
      </c>
      <c r="F8" s="66">
        <v>33</v>
      </c>
      <c r="G8" s="132">
        <v>3</v>
      </c>
      <c r="H8" s="77" t="s">
        <v>102</v>
      </c>
      <c r="I8" s="67">
        <v>4.742857142857143</v>
      </c>
      <c r="M8" s="132">
        <v>3</v>
      </c>
      <c r="N8" s="152" t="s">
        <v>90</v>
      </c>
      <c r="O8" s="149">
        <v>148</v>
      </c>
      <c r="P8" s="133">
        <v>3</v>
      </c>
      <c r="Q8" s="64" t="s">
        <v>78</v>
      </c>
      <c r="R8" s="84">
        <v>32</v>
      </c>
      <c r="S8" s="132">
        <v>3</v>
      </c>
      <c r="T8" s="152" t="s">
        <v>90</v>
      </c>
      <c r="U8" s="151">
        <v>3.7948717948717947</v>
      </c>
      <c r="W8" s="132">
        <v>2</v>
      </c>
      <c r="X8" s="77" t="s">
        <v>100</v>
      </c>
      <c r="Y8" s="65">
        <v>278</v>
      </c>
      <c r="Z8" s="84">
        <v>24</v>
      </c>
      <c r="AA8" s="113">
        <v>8.176470588235293</v>
      </c>
      <c r="AB8" s="26"/>
      <c r="AC8" s="26"/>
      <c r="AD8" s="26"/>
      <c r="AE8" s="26"/>
      <c r="AF8" s="26"/>
      <c r="AG8" s="132">
        <v>3</v>
      </c>
      <c r="AH8" s="64" t="s">
        <v>78</v>
      </c>
      <c r="AI8" s="84">
        <v>32</v>
      </c>
      <c r="AJ8" s="132">
        <v>3</v>
      </c>
      <c r="AK8" s="152" t="s">
        <v>90</v>
      </c>
      <c r="AL8" s="151">
        <v>3.7948717948717947</v>
      </c>
    </row>
    <row r="9" spans="1:38" ht="12.75">
      <c r="A9" s="132">
        <v>4</v>
      </c>
      <c r="B9" s="77" t="s">
        <v>89</v>
      </c>
      <c r="C9" s="65">
        <v>137</v>
      </c>
      <c r="D9" s="132">
        <v>4</v>
      </c>
      <c r="E9" s="77" t="s">
        <v>89</v>
      </c>
      <c r="F9" s="66">
        <v>33</v>
      </c>
      <c r="G9" s="132">
        <v>4</v>
      </c>
      <c r="H9" s="77" t="s">
        <v>89</v>
      </c>
      <c r="I9" s="67">
        <v>3.914285714285714</v>
      </c>
      <c r="M9" s="132">
        <v>4</v>
      </c>
      <c r="N9" s="152" t="s">
        <v>89</v>
      </c>
      <c r="O9" s="149">
        <v>126</v>
      </c>
      <c r="P9" s="133">
        <v>4</v>
      </c>
      <c r="Q9" s="77" t="s">
        <v>102</v>
      </c>
      <c r="R9" s="84">
        <v>32</v>
      </c>
      <c r="S9" s="132">
        <v>4</v>
      </c>
      <c r="T9" s="152" t="s">
        <v>89</v>
      </c>
      <c r="U9" s="151">
        <v>3.230769230769231</v>
      </c>
      <c r="W9" s="132">
        <v>3</v>
      </c>
      <c r="X9" s="77" t="s">
        <v>89</v>
      </c>
      <c r="Y9" s="65">
        <v>137</v>
      </c>
      <c r="Z9" s="84">
        <v>33</v>
      </c>
      <c r="AA9" s="113">
        <v>4.029411764705882</v>
      </c>
      <c r="AB9" s="26"/>
      <c r="AC9" s="26"/>
      <c r="AD9" s="26"/>
      <c r="AE9" s="26"/>
      <c r="AF9" s="26"/>
      <c r="AG9" s="132">
        <v>4</v>
      </c>
      <c r="AH9" s="77" t="s">
        <v>102</v>
      </c>
      <c r="AI9" s="84">
        <v>32</v>
      </c>
      <c r="AJ9" s="132">
        <v>4</v>
      </c>
      <c r="AK9" s="152" t="s">
        <v>89</v>
      </c>
      <c r="AL9" s="151">
        <v>3.230769230769231</v>
      </c>
    </row>
    <row r="10" spans="1:38" ht="12.75">
      <c r="A10" s="132">
        <v>5</v>
      </c>
      <c r="B10" s="77" t="s">
        <v>90</v>
      </c>
      <c r="C10" s="65">
        <v>131</v>
      </c>
      <c r="D10" s="132">
        <v>5</v>
      </c>
      <c r="E10" s="77" t="s">
        <v>102</v>
      </c>
      <c r="F10" s="66">
        <v>30</v>
      </c>
      <c r="G10" s="132">
        <v>5</v>
      </c>
      <c r="H10" s="77" t="s">
        <v>90</v>
      </c>
      <c r="I10" s="67">
        <v>3.742857142857143</v>
      </c>
      <c r="M10" s="132">
        <v>5</v>
      </c>
      <c r="N10" s="152" t="s">
        <v>78</v>
      </c>
      <c r="O10" s="149">
        <v>98</v>
      </c>
      <c r="P10" s="133">
        <v>5</v>
      </c>
      <c r="Q10" s="77" t="s">
        <v>75</v>
      </c>
      <c r="R10" s="84">
        <v>30</v>
      </c>
      <c r="S10" s="132">
        <v>5</v>
      </c>
      <c r="T10" s="152" t="s">
        <v>78</v>
      </c>
      <c r="U10" s="151">
        <v>2.5128205128205128</v>
      </c>
      <c r="W10" s="132">
        <v>4</v>
      </c>
      <c r="X10" s="77" t="s">
        <v>90</v>
      </c>
      <c r="Y10" s="65">
        <v>136</v>
      </c>
      <c r="Z10" s="84">
        <v>33</v>
      </c>
      <c r="AA10" s="113">
        <v>4</v>
      </c>
      <c r="AB10" s="26"/>
      <c r="AC10" s="26"/>
      <c r="AD10" s="26"/>
      <c r="AE10" s="26"/>
      <c r="AF10" s="26"/>
      <c r="AG10" s="132">
        <v>5</v>
      </c>
      <c r="AH10" s="77" t="s">
        <v>75</v>
      </c>
      <c r="AI10" s="84">
        <v>30</v>
      </c>
      <c r="AJ10" s="132">
        <v>5</v>
      </c>
      <c r="AK10" s="152" t="s">
        <v>78</v>
      </c>
      <c r="AL10" s="151">
        <v>2.5128205128205128</v>
      </c>
    </row>
    <row r="11" spans="1:38" ht="12.75">
      <c r="A11" s="132">
        <v>6</v>
      </c>
      <c r="B11" s="77" t="s">
        <v>66</v>
      </c>
      <c r="C11" s="65">
        <v>119</v>
      </c>
      <c r="D11" s="132">
        <v>6</v>
      </c>
      <c r="E11" s="77" t="s">
        <v>66</v>
      </c>
      <c r="F11" s="66">
        <v>28</v>
      </c>
      <c r="G11" s="132">
        <v>6</v>
      </c>
      <c r="H11" s="77" t="s">
        <v>66</v>
      </c>
      <c r="I11" s="67">
        <v>3.4</v>
      </c>
      <c r="M11" s="132">
        <v>6</v>
      </c>
      <c r="N11" s="152" t="s">
        <v>101</v>
      </c>
      <c r="O11" s="149">
        <v>83</v>
      </c>
      <c r="P11" s="133">
        <v>6</v>
      </c>
      <c r="Q11" s="77" t="s">
        <v>76</v>
      </c>
      <c r="R11" s="84">
        <v>29</v>
      </c>
      <c r="S11" s="132">
        <v>6</v>
      </c>
      <c r="T11" s="152" t="s">
        <v>101</v>
      </c>
      <c r="U11" s="151">
        <v>2.128205128205128</v>
      </c>
      <c r="W11" s="132">
        <v>5</v>
      </c>
      <c r="X11" s="77" t="s">
        <v>66</v>
      </c>
      <c r="Y11" s="65">
        <v>132</v>
      </c>
      <c r="Z11" s="84">
        <v>26</v>
      </c>
      <c r="AA11" s="113">
        <v>3.8823529411764706</v>
      </c>
      <c r="AB11" s="26"/>
      <c r="AC11" s="26"/>
      <c r="AD11" s="26"/>
      <c r="AE11" s="26"/>
      <c r="AF11" s="26"/>
      <c r="AG11" s="132">
        <v>6</v>
      </c>
      <c r="AH11" s="77" t="s">
        <v>76</v>
      </c>
      <c r="AI11" s="84">
        <v>29</v>
      </c>
      <c r="AJ11" s="132">
        <v>6</v>
      </c>
      <c r="AK11" s="152" t="s">
        <v>101</v>
      </c>
      <c r="AL11" s="151">
        <v>2.128205128205128</v>
      </c>
    </row>
    <row r="12" spans="1:38" ht="12.75">
      <c r="A12" s="132">
        <v>7</v>
      </c>
      <c r="B12" s="77" t="s">
        <v>96</v>
      </c>
      <c r="C12" s="65">
        <v>114</v>
      </c>
      <c r="D12" s="132">
        <v>7</v>
      </c>
      <c r="E12" s="77" t="s">
        <v>100</v>
      </c>
      <c r="F12" s="66">
        <v>24</v>
      </c>
      <c r="G12" s="132">
        <v>7</v>
      </c>
      <c r="H12" s="77" t="s">
        <v>96</v>
      </c>
      <c r="I12" s="67">
        <v>3.257142857142857</v>
      </c>
      <c r="M12" s="132">
        <v>7</v>
      </c>
      <c r="N12" s="152" t="s">
        <v>66</v>
      </c>
      <c r="O12" s="149">
        <v>78</v>
      </c>
      <c r="P12" s="133">
        <v>7</v>
      </c>
      <c r="Q12" s="77" t="s">
        <v>66</v>
      </c>
      <c r="R12" s="84">
        <v>27</v>
      </c>
      <c r="S12" s="132">
        <v>7</v>
      </c>
      <c r="T12" s="152" t="s">
        <v>66</v>
      </c>
      <c r="U12" s="151">
        <v>2</v>
      </c>
      <c r="W12" s="132">
        <v>6</v>
      </c>
      <c r="X12" s="77" t="s">
        <v>99</v>
      </c>
      <c r="Y12" s="65">
        <v>113</v>
      </c>
      <c r="Z12" s="84">
        <v>12</v>
      </c>
      <c r="AA12" s="113">
        <v>3.323529411764706</v>
      </c>
      <c r="AB12" s="26"/>
      <c r="AC12" s="26"/>
      <c r="AD12" s="26"/>
      <c r="AE12" s="26"/>
      <c r="AF12" s="26"/>
      <c r="AG12" s="132">
        <v>7</v>
      </c>
      <c r="AH12" s="77" t="s">
        <v>66</v>
      </c>
      <c r="AI12" s="84">
        <v>27</v>
      </c>
      <c r="AJ12" s="132">
        <v>7</v>
      </c>
      <c r="AK12" s="152" t="s">
        <v>66</v>
      </c>
      <c r="AL12" s="151">
        <v>2</v>
      </c>
    </row>
    <row r="13" spans="1:38" ht="12.75">
      <c r="A13" s="132">
        <v>8</v>
      </c>
      <c r="B13" s="77" t="s">
        <v>78</v>
      </c>
      <c r="C13" s="65">
        <v>104</v>
      </c>
      <c r="D13" s="132">
        <v>8</v>
      </c>
      <c r="E13" s="77" t="s">
        <v>65</v>
      </c>
      <c r="F13" s="66">
        <v>23</v>
      </c>
      <c r="G13" s="132">
        <v>8</v>
      </c>
      <c r="H13" s="77" t="s">
        <v>78</v>
      </c>
      <c r="I13" s="67">
        <v>2.9714285714285715</v>
      </c>
      <c r="M13" s="132">
        <v>8</v>
      </c>
      <c r="N13" s="152" t="s">
        <v>104</v>
      </c>
      <c r="O13" s="149">
        <v>68</v>
      </c>
      <c r="P13" s="133">
        <v>8</v>
      </c>
      <c r="Q13" s="77" t="s">
        <v>65</v>
      </c>
      <c r="R13" s="84">
        <v>25</v>
      </c>
      <c r="S13" s="132">
        <v>8</v>
      </c>
      <c r="T13" s="152" t="s">
        <v>104</v>
      </c>
      <c r="U13" s="151">
        <v>1.7435897435897436</v>
      </c>
      <c r="W13" s="132">
        <v>7</v>
      </c>
      <c r="X13" s="77" t="s">
        <v>78</v>
      </c>
      <c r="Y13" s="65">
        <v>103</v>
      </c>
      <c r="Z13" s="84">
        <v>33</v>
      </c>
      <c r="AA13" s="113">
        <v>3.0294117647058822</v>
      </c>
      <c r="AB13" s="26"/>
      <c r="AC13" s="26"/>
      <c r="AD13" s="26"/>
      <c r="AE13" s="26"/>
      <c r="AF13" s="26"/>
      <c r="AG13" s="132">
        <v>8</v>
      </c>
      <c r="AH13" s="77" t="s">
        <v>65</v>
      </c>
      <c r="AI13" s="84">
        <v>25</v>
      </c>
      <c r="AJ13" s="132">
        <v>8</v>
      </c>
      <c r="AK13" s="152" t="s">
        <v>104</v>
      </c>
      <c r="AL13" s="151">
        <v>1.7435897435897436</v>
      </c>
    </row>
    <row r="14" spans="1:38" ht="12.75">
      <c r="A14" s="132">
        <v>9</v>
      </c>
      <c r="B14" s="77" t="s">
        <v>99</v>
      </c>
      <c r="C14" s="65">
        <v>99</v>
      </c>
      <c r="D14" s="132">
        <v>9</v>
      </c>
      <c r="E14" s="77" t="s">
        <v>76</v>
      </c>
      <c r="F14" s="66">
        <v>21</v>
      </c>
      <c r="G14" s="132">
        <v>9</v>
      </c>
      <c r="H14" s="77" t="s">
        <v>99</v>
      </c>
      <c r="I14" s="67">
        <v>2.8285714285714287</v>
      </c>
      <c r="M14" s="132">
        <v>9</v>
      </c>
      <c r="N14" s="152" t="s">
        <v>65</v>
      </c>
      <c r="O14" s="149">
        <v>52</v>
      </c>
      <c r="P14" s="133">
        <v>9</v>
      </c>
      <c r="Q14" s="77" t="s">
        <v>100</v>
      </c>
      <c r="R14" s="84">
        <v>23</v>
      </c>
      <c r="S14" s="132">
        <v>9</v>
      </c>
      <c r="T14" s="152" t="s">
        <v>65</v>
      </c>
      <c r="U14" s="151">
        <v>1.3333333333333333</v>
      </c>
      <c r="W14" s="132">
        <v>8</v>
      </c>
      <c r="X14" s="77" t="s">
        <v>104</v>
      </c>
      <c r="Y14" s="65">
        <v>68</v>
      </c>
      <c r="Z14" s="84">
        <v>16</v>
      </c>
      <c r="AA14" s="113">
        <v>2</v>
      </c>
      <c r="AB14" s="26"/>
      <c r="AC14" s="26"/>
      <c r="AD14" s="26"/>
      <c r="AE14" s="26"/>
      <c r="AF14" s="26"/>
      <c r="AG14" s="132">
        <v>9</v>
      </c>
      <c r="AH14" s="77" t="s">
        <v>100</v>
      </c>
      <c r="AI14" s="84">
        <v>23</v>
      </c>
      <c r="AJ14" s="132">
        <v>9</v>
      </c>
      <c r="AK14" s="152" t="s">
        <v>65</v>
      </c>
      <c r="AL14" s="151">
        <v>1.3333333333333333</v>
      </c>
    </row>
    <row r="15" spans="1:38" ht="12.75">
      <c r="A15" s="132">
        <v>10</v>
      </c>
      <c r="B15" s="77" t="s">
        <v>65</v>
      </c>
      <c r="C15" s="65">
        <v>66</v>
      </c>
      <c r="D15" s="132">
        <v>10</v>
      </c>
      <c r="E15" s="77" t="s">
        <v>77</v>
      </c>
      <c r="F15" s="66">
        <v>19</v>
      </c>
      <c r="G15" s="132">
        <v>10</v>
      </c>
      <c r="H15" s="77" t="s">
        <v>65</v>
      </c>
      <c r="I15" s="67">
        <v>1.8857142857142857</v>
      </c>
      <c r="M15" s="132">
        <v>10</v>
      </c>
      <c r="N15" s="152" t="s">
        <v>95</v>
      </c>
      <c r="O15" s="149">
        <v>45</v>
      </c>
      <c r="P15" s="133">
        <v>10</v>
      </c>
      <c r="Q15" s="77" t="s">
        <v>95</v>
      </c>
      <c r="R15" s="84">
        <v>21</v>
      </c>
      <c r="S15" s="132">
        <v>10</v>
      </c>
      <c r="T15" s="152" t="s">
        <v>95</v>
      </c>
      <c r="U15" s="151">
        <v>1.1538461538461537</v>
      </c>
      <c r="W15" s="132">
        <v>9</v>
      </c>
      <c r="X15" s="77" t="s">
        <v>65</v>
      </c>
      <c r="Y15" s="65">
        <v>61</v>
      </c>
      <c r="Z15" s="84">
        <v>20</v>
      </c>
      <c r="AA15" s="113">
        <v>1.7941176470588236</v>
      </c>
      <c r="AB15" s="26"/>
      <c r="AC15" s="26"/>
      <c r="AD15" s="26"/>
      <c r="AE15" s="26"/>
      <c r="AF15" s="26"/>
      <c r="AG15" s="132">
        <v>10</v>
      </c>
      <c r="AH15" s="77" t="s">
        <v>95</v>
      </c>
      <c r="AI15" s="84">
        <v>21</v>
      </c>
      <c r="AJ15" s="132">
        <v>10</v>
      </c>
      <c r="AK15" s="152" t="s">
        <v>95</v>
      </c>
      <c r="AL15" s="151">
        <v>1.1538461538461537</v>
      </c>
    </row>
    <row r="16" spans="1:38" ht="12.75">
      <c r="A16" s="132">
        <v>11</v>
      </c>
      <c r="B16" s="77" t="s">
        <v>104</v>
      </c>
      <c r="C16" s="65">
        <v>56</v>
      </c>
      <c r="D16" s="132">
        <v>11</v>
      </c>
      <c r="E16" s="77" t="s">
        <v>95</v>
      </c>
      <c r="F16" s="66">
        <v>17</v>
      </c>
      <c r="G16" s="132">
        <v>11</v>
      </c>
      <c r="H16" s="77" t="s">
        <v>104</v>
      </c>
      <c r="I16" s="67">
        <v>1.6</v>
      </c>
      <c r="M16" s="132">
        <v>11</v>
      </c>
      <c r="N16" s="152" t="s">
        <v>76</v>
      </c>
      <c r="O16" s="149">
        <v>42</v>
      </c>
      <c r="P16" s="133">
        <v>11</v>
      </c>
      <c r="Q16" s="77" t="s">
        <v>104</v>
      </c>
      <c r="R16" s="84">
        <v>17</v>
      </c>
      <c r="S16" s="132">
        <v>11</v>
      </c>
      <c r="T16" s="152" t="s">
        <v>76</v>
      </c>
      <c r="U16" s="151">
        <v>1.0769230769230769</v>
      </c>
      <c r="W16" s="132">
        <v>10</v>
      </c>
      <c r="X16" s="77" t="s">
        <v>101</v>
      </c>
      <c r="Y16" s="65">
        <v>60</v>
      </c>
      <c r="Z16" s="84">
        <v>12</v>
      </c>
      <c r="AA16" s="113">
        <v>1.7647058823529411</v>
      </c>
      <c r="AB16" s="26"/>
      <c r="AC16" s="26"/>
      <c r="AD16" s="26"/>
      <c r="AE16" s="26"/>
      <c r="AF16" s="26"/>
      <c r="AG16" s="132">
        <v>11</v>
      </c>
      <c r="AH16" s="77" t="s">
        <v>104</v>
      </c>
      <c r="AI16" s="84">
        <v>17</v>
      </c>
      <c r="AJ16" s="132">
        <v>11</v>
      </c>
      <c r="AK16" s="152" t="s">
        <v>76</v>
      </c>
      <c r="AL16" s="151">
        <v>1.0769230769230769</v>
      </c>
    </row>
    <row r="17" spans="1:38" ht="12.75">
      <c r="A17" s="132">
        <v>12</v>
      </c>
      <c r="B17" s="77" t="s">
        <v>95</v>
      </c>
      <c r="C17" s="65">
        <v>42</v>
      </c>
      <c r="D17" s="132">
        <v>12</v>
      </c>
      <c r="E17" s="77" t="s">
        <v>104</v>
      </c>
      <c r="F17" s="66">
        <v>16</v>
      </c>
      <c r="G17" s="132">
        <v>12</v>
      </c>
      <c r="H17" s="77" t="s">
        <v>95</v>
      </c>
      <c r="I17" s="67">
        <v>1.2</v>
      </c>
      <c r="M17" s="132">
        <v>12</v>
      </c>
      <c r="N17" s="152" t="s">
        <v>75</v>
      </c>
      <c r="O17" s="149">
        <v>39</v>
      </c>
      <c r="P17" s="133">
        <v>12</v>
      </c>
      <c r="Q17" s="77" t="s">
        <v>77</v>
      </c>
      <c r="R17" s="84">
        <v>15</v>
      </c>
      <c r="S17" s="132">
        <v>12</v>
      </c>
      <c r="T17" s="152" t="s">
        <v>75</v>
      </c>
      <c r="U17" s="151">
        <v>1</v>
      </c>
      <c r="W17" s="132">
        <v>11</v>
      </c>
      <c r="X17" s="77" t="s">
        <v>96</v>
      </c>
      <c r="Y17" s="65">
        <v>51</v>
      </c>
      <c r="Z17" s="84">
        <v>12</v>
      </c>
      <c r="AA17" s="113">
        <v>1.5</v>
      </c>
      <c r="AB17" s="26"/>
      <c r="AC17" s="26"/>
      <c r="AD17" s="26"/>
      <c r="AE17" s="26"/>
      <c r="AF17" s="26"/>
      <c r="AG17" s="132">
        <v>12</v>
      </c>
      <c r="AH17" s="77" t="s">
        <v>77</v>
      </c>
      <c r="AI17" s="84">
        <v>15</v>
      </c>
      <c r="AJ17" s="132">
        <v>12</v>
      </c>
      <c r="AK17" s="152" t="s">
        <v>75</v>
      </c>
      <c r="AL17" s="151">
        <v>1</v>
      </c>
    </row>
    <row r="18" spans="1:38" ht="12.75">
      <c r="A18" s="132">
        <v>13</v>
      </c>
      <c r="B18" s="77" t="s">
        <v>75</v>
      </c>
      <c r="C18" s="65">
        <v>39</v>
      </c>
      <c r="D18" s="132">
        <v>13</v>
      </c>
      <c r="E18" s="77" t="s">
        <v>99</v>
      </c>
      <c r="F18" s="66">
        <v>15</v>
      </c>
      <c r="G18" s="132">
        <v>13</v>
      </c>
      <c r="H18" s="77" t="s">
        <v>75</v>
      </c>
      <c r="I18" s="67">
        <v>1.1142857142857143</v>
      </c>
      <c r="M18" s="132">
        <v>13</v>
      </c>
      <c r="N18" s="152" t="s">
        <v>91</v>
      </c>
      <c r="O18" s="149">
        <v>29</v>
      </c>
      <c r="P18" s="133">
        <v>13</v>
      </c>
      <c r="Q18" s="77" t="s">
        <v>94</v>
      </c>
      <c r="R18" s="84">
        <v>10</v>
      </c>
      <c r="S18" s="132">
        <v>13</v>
      </c>
      <c r="T18" s="152" t="s">
        <v>91</v>
      </c>
      <c r="U18" s="151">
        <v>0.7435897435897437</v>
      </c>
      <c r="W18" s="132">
        <v>12</v>
      </c>
      <c r="X18" s="77" t="s">
        <v>95</v>
      </c>
      <c r="Y18" s="65">
        <v>43</v>
      </c>
      <c r="Z18" s="84">
        <v>21</v>
      </c>
      <c r="AA18" s="113">
        <v>1.2647058823529411</v>
      </c>
      <c r="AB18" s="26"/>
      <c r="AC18" s="26"/>
      <c r="AD18" s="26"/>
      <c r="AE18" s="26"/>
      <c r="AF18" s="26"/>
      <c r="AG18" s="132">
        <v>13</v>
      </c>
      <c r="AH18" s="77" t="s">
        <v>94</v>
      </c>
      <c r="AI18" s="84">
        <v>10</v>
      </c>
      <c r="AJ18" s="132">
        <v>13</v>
      </c>
      <c r="AK18" s="152" t="s">
        <v>91</v>
      </c>
      <c r="AL18" s="151">
        <v>0.7435897435897437</v>
      </c>
    </row>
    <row r="19" spans="1:38" ht="12.75">
      <c r="A19" s="132">
        <v>14</v>
      </c>
      <c r="B19" s="77" t="s">
        <v>76</v>
      </c>
      <c r="C19" s="65">
        <v>33</v>
      </c>
      <c r="D19" s="132">
        <v>14</v>
      </c>
      <c r="E19" s="77" t="s">
        <v>94</v>
      </c>
      <c r="F19" s="66">
        <v>12</v>
      </c>
      <c r="G19" s="132">
        <v>14</v>
      </c>
      <c r="H19" s="77" t="s">
        <v>76</v>
      </c>
      <c r="I19" s="67">
        <v>0.9428571428571428</v>
      </c>
      <c r="M19" s="132">
        <v>14</v>
      </c>
      <c r="N19" s="152" t="s">
        <v>96</v>
      </c>
      <c r="O19" s="149">
        <v>27</v>
      </c>
      <c r="P19" s="133">
        <v>14</v>
      </c>
      <c r="Q19" s="77" t="s">
        <v>70</v>
      </c>
      <c r="R19" s="84">
        <v>8</v>
      </c>
      <c r="S19" s="132">
        <v>14</v>
      </c>
      <c r="T19" s="152" t="s">
        <v>96</v>
      </c>
      <c r="U19" s="151">
        <v>0.6923076923076923</v>
      </c>
      <c r="W19" s="132">
        <v>13</v>
      </c>
      <c r="X19" s="77" t="s">
        <v>75</v>
      </c>
      <c r="Y19" s="65">
        <v>35</v>
      </c>
      <c r="Z19" s="84">
        <v>31</v>
      </c>
      <c r="AA19" s="113">
        <v>1.0294117647058822</v>
      </c>
      <c r="AB19" s="26"/>
      <c r="AC19" s="26"/>
      <c r="AD19" s="26"/>
      <c r="AE19" s="26"/>
      <c r="AF19" s="26"/>
      <c r="AG19" s="132">
        <v>14</v>
      </c>
      <c r="AH19" s="77" t="s">
        <v>70</v>
      </c>
      <c r="AI19" s="84">
        <v>8</v>
      </c>
      <c r="AJ19" s="132">
        <v>14</v>
      </c>
      <c r="AK19" s="152" t="s">
        <v>96</v>
      </c>
      <c r="AL19" s="151">
        <v>0.6923076923076923</v>
      </c>
    </row>
    <row r="20" spans="1:38" ht="12.75">
      <c r="A20" s="132">
        <v>15</v>
      </c>
      <c r="B20" s="77" t="s">
        <v>97</v>
      </c>
      <c r="C20" s="65">
        <v>27</v>
      </c>
      <c r="D20" s="132">
        <v>15</v>
      </c>
      <c r="E20" s="77" t="s">
        <v>98</v>
      </c>
      <c r="F20" s="66">
        <v>11</v>
      </c>
      <c r="G20" s="132">
        <v>15</v>
      </c>
      <c r="H20" s="77" t="s">
        <v>97</v>
      </c>
      <c r="I20" s="67">
        <v>0.7714285714285715</v>
      </c>
      <c r="M20" s="132">
        <v>15</v>
      </c>
      <c r="N20" s="152" t="s">
        <v>77</v>
      </c>
      <c r="O20" s="149">
        <v>23</v>
      </c>
      <c r="P20" s="133">
        <v>15</v>
      </c>
      <c r="Q20" s="77" t="s">
        <v>96</v>
      </c>
      <c r="R20" s="84">
        <v>8</v>
      </c>
      <c r="S20" s="132">
        <v>15</v>
      </c>
      <c r="T20" s="152" t="s">
        <v>77</v>
      </c>
      <c r="U20" s="151">
        <v>0.5897435897435898</v>
      </c>
      <c r="W20" s="132">
        <v>14</v>
      </c>
      <c r="X20" s="77" t="s">
        <v>76</v>
      </c>
      <c r="Y20" s="65">
        <v>30</v>
      </c>
      <c r="Z20" s="84">
        <v>23</v>
      </c>
      <c r="AA20" s="113">
        <v>0.8823529411764707</v>
      </c>
      <c r="AB20" s="26"/>
      <c r="AC20" s="26"/>
      <c r="AD20" s="26"/>
      <c r="AE20" s="26"/>
      <c r="AF20" s="26"/>
      <c r="AG20" s="132">
        <v>15</v>
      </c>
      <c r="AH20" s="77" t="s">
        <v>96</v>
      </c>
      <c r="AI20" s="84">
        <v>8</v>
      </c>
      <c r="AJ20" s="132">
        <v>15</v>
      </c>
      <c r="AK20" s="152" t="s">
        <v>77</v>
      </c>
      <c r="AL20" s="151">
        <v>0.5897435897435898</v>
      </c>
    </row>
    <row r="21" spans="1:38" ht="12.75">
      <c r="A21" s="132">
        <v>16</v>
      </c>
      <c r="B21" s="77" t="s">
        <v>91</v>
      </c>
      <c r="C21" s="65">
        <v>24</v>
      </c>
      <c r="D21" s="132">
        <v>16</v>
      </c>
      <c r="E21" s="77" t="s">
        <v>72</v>
      </c>
      <c r="F21" s="66">
        <v>10</v>
      </c>
      <c r="G21" s="132">
        <v>16</v>
      </c>
      <c r="H21" s="77" t="s">
        <v>91</v>
      </c>
      <c r="I21" s="67">
        <v>0.6857142857142857</v>
      </c>
      <c r="M21" s="132">
        <v>16</v>
      </c>
      <c r="N21" s="152" t="s">
        <v>99</v>
      </c>
      <c r="O21" s="149">
        <v>20</v>
      </c>
      <c r="P21" s="133">
        <v>16</v>
      </c>
      <c r="Q21" s="77" t="s">
        <v>101</v>
      </c>
      <c r="R21" s="84">
        <v>8</v>
      </c>
      <c r="S21" s="132">
        <v>16</v>
      </c>
      <c r="T21" s="152" t="s">
        <v>99</v>
      </c>
      <c r="U21" s="151">
        <v>0.5128205128205129</v>
      </c>
      <c r="W21" s="132">
        <v>15</v>
      </c>
      <c r="X21" s="77" t="s">
        <v>98</v>
      </c>
      <c r="Y21" s="65">
        <v>26</v>
      </c>
      <c r="Z21" s="84">
        <v>13</v>
      </c>
      <c r="AA21" s="113">
        <v>0.7647058823529411</v>
      </c>
      <c r="AB21" s="26"/>
      <c r="AC21" s="26"/>
      <c r="AD21" s="26"/>
      <c r="AE21" s="26"/>
      <c r="AF21" s="26"/>
      <c r="AG21" s="132">
        <v>16</v>
      </c>
      <c r="AH21" s="77" t="s">
        <v>101</v>
      </c>
      <c r="AI21" s="84">
        <v>8</v>
      </c>
      <c r="AJ21" s="132">
        <v>16</v>
      </c>
      <c r="AK21" s="152" t="s">
        <v>99</v>
      </c>
      <c r="AL21" s="151">
        <v>0.5128205128205129</v>
      </c>
    </row>
    <row r="22" spans="1:38" ht="12.75">
      <c r="A22" s="132">
        <v>17</v>
      </c>
      <c r="B22" s="77" t="s">
        <v>108</v>
      </c>
      <c r="C22" s="65">
        <v>23</v>
      </c>
      <c r="D22" s="132">
        <v>17</v>
      </c>
      <c r="E22" s="77" t="s">
        <v>88</v>
      </c>
      <c r="F22" s="66">
        <v>10</v>
      </c>
      <c r="G22" s="132">
        <v>17</v>
      </c>
      <c r="H22" s="77" t="s">
        <v>108</v>
      </c>
      <c r="I22" s="67">
        <v>0.6571428571428571</v>
      </c>
      <c r="M22" s="132">
        <v>17</v>
      </c>
      <c r="N22" s="152" t="s">
        <v>94</v>
      </c>
      <c r="O22" s="149">
        <v>15</v>
      </c>
      <c r="P22" s="133">
        <v>17</v>
      </c>
      <c r="Q22" s="77" t="s">
        <v>58</v>
      </c>
      <c r="R22" s="84">
        <v>7</v>
      </c>
      <c r="S22" s="132">
        <v>17</v>
      </c>
      <c r="T22" s="152" t="s">
        <v>94</v>
      </c>
      <c r="U22" s="151">
        <v>0.3846153846153847</v>
      </c>
      <c r="W22" s="132">
        <v>16</v>
      </c>
      <c r="X22" s="77" t="s">
        <v>94</v>
      </c>
      <c r="Y22" s="65">
        <v>16</v>
      </c>
      <c r="Z22" s="84">
        <v>8</v>
      </c>
      <c r="AA22" s="113">
        <v>0.47058823529411764</v>
      </c>
      <c r="AB22" s="26"/>
      <c r="AC22" s="26"/>
      <c r="AD22" s="26"/>
      <c r="AE22" s="26"/>
      <c r="AF22" s="26"/>
      <c r="AG22" s="132">
        <v>17</v>
      </c>
      <c r="AH22" s="77" t="s">
        <v>58</v>
      </c>
      <c r="AI22" s="84">
        <v>7</v>
      </c>
      <c r="AJ22" s="132">
        <v>17</v>
      </c>
      <c r="AK22" s="152" t="s">
        <v>94</v>
      </c>
      <c r="AL22" s="151">
        <v>0.3846153846153847</v>
      </c>
    </row>
    <row r="23" spans="1:38" ht="12.75">
      <c r="A23" s="132">
        <v>18</v>
      </c>
      <c r="B23" s="77" t="s">
        <v>77</v>
      </c>
      <c r="C23" s="65">
        <v>22</v>
      </c>
      <c r="D23" s="132">
        <v>18</v>
      </c>
      <c r="E23" s="77" t="s">
        <v>96</v>
      </c>
      <c r="F23" s="66">
        <v>10</v>
      </c>
      <c r="G23" s="132">
        <v>18</v>
      </c>
      <c r="H23" s="77" t="s">
        <v>77</v>
      </c>
      <c r="I23" s="67">
        <v>0.6285714285714286</v>
      </c>
      <c r="M23" s="132">
        <v>18</v>
      </c>
      <c r="N23" s="152" t="s">
        <v>103</v>
      </c>
      <c r="O23" s="149">
        <v>15</v>
      </c>
      <c r="P23" s="133">
        <v>18</v>
      </c>
      <c r="Q23" s="77" t="s">
        <v>91</v>
      </c>
      <c r="R23" s="84">
        <v>6</v>
      </c>
      <c r="S23" s="132">
        <v>18</v>
      </c>
      <c r="T23" s="152" t="s">
        <v>103</v>
      </c>
      <c r="U23" s="151">
        <v>0.3846153846153847</v>
      </c>
      <c r="W23" s="132">
        <v>17</v>
      </c>
      <c r="X23" s="77" t="s">
        <v>59</v>
      </c>
      <c r="Y23" s="65">
        <v>14</v>
      </c>
      <c r="Z23" s="84">
        <v>2</v>
      </c>
      <c r="AA23" s="113">
        <v>0.4117647058823529</v>
      </c>
      <c r="AB23" s="26"/>
      <c r="AC23" s="26"/>
      <c r="AD23" s="26"/>
      <c r="AE23" s="26"/>
      <c r="AF23" s="26"/>
      <c r="AG23" s="132">
        <v>18</v>
      </c>
      <c r="AH23" s="77" t="s">
        <v>91</v>
      </c>
      <c r="AI23" s="84">
        <v>6</v>
      </c>
      <c r="AJ23" s="132">
        <v>18</v>
      </c>
      <c r="AK23" s="152" t="s">
        <v>103</v>
      </c>
      <c r="AL23" s="151">
        <v>0.3846153846153847</v>
      </c>
    </row>
    <row r="24" spans="1:38" ht="12.75">
      <c r="A24" s="132">
        <v>19</v>
      </c>
      <c r="B24" s="77" t="s">
        <v>98</v>
      </c>
      <c r="C24" s="65">
        <v>22</v>
      </c>
      <c r="D24" s="132">
        <v>19</v>
      </c>
      <c r="E24" s="77" t="s">
        <v>70</v>
      </c>
      <c r="F24" s="66">
        <v>9</v>
      </c>
      <c r="G24" s="132">
        <v>19</v>
      </c>
      <c r="H24" s="77" t="s">
        <v>98</v>
      </c>
      <c r="I24" s="67">
        <v>0.6285714285714286</v>
      </c>
      <c r="M24" s="132">
        <v>19</v>
      </c>
      <c r="N24" s="152" t="s">
        <v>98</v>
      </c>
      <c r="O24" s="149">
        <v>14</v>
      </c>
      <c r="P24" s="133">
        <v>19</v>
      </c>
      <c r="Q24" s="77" t="s">
        <v>99</v>
      </c>
      <c r="R24" s="84">
        <v>6</v>
      </c>
      <c r="S24" s="132">
        <v>19</v>
      </c>
      <c r="T24" s="152" t="s">
        <v>98</v>
      </c>
      <c r="U24" s="151">
        <v>0.358974358974359</v>
      </c>
      <c r="W24" s="132">
        <v>18</v>
      </c>
      <c r="X24" s="77" t="s">
        <v>77</v>
      </c>
      <c r="Y24" s="65">
        <v>13</v>
      </c>
      <c r="Z24" s="84">
        <v>11</v>
      </c>
      <c r="AA24" s="113">
        <v>0.38235294117647056</v>
      </c>
      <c r="AB24" s="26"/>
      <c r="AC24" s="26"/>
      <c r="AD24" s="26"/>
      <c r="AE24" s="26"/>
      <c r="AF24" s="26"/>
      <c r="AG24" s="132">
        <v>19</v>
      </c>
      <c r="AH24" s="77" t="s">
        <v>99</v>
      </c>
      <c r="AI24" s="84">
        <v>6</v>
      </c>
      <c r="AJ24" s="132">
        <v>19</v>
      </c>
      <c r="AK24" s="152" t="s">
        <v>98</v>
      </c>
      <c r="AL24" s="151">
        <v>0.358974358974359</v>
      </c>
    </row>
    <row r="25" spans="1:38" ht="12.75">
      <c r="A25" s="132">
        <v>20</v>
      </c>
      <c r="B25" s="77" t="s">
        <v>81</v>
      </c>
      <c r="C25" s="65">
        <v>20</v>
      </c>
      <c r="D25" s="132">
        <v>20</v>
      </c>
      <c r="E25" s="77" t="s">
        <v>103</v>
      </c>
      <c r="F25" s="66">
        <v>8</v>
      </c>
      <c r="G25" s="132">
        <v>20</v>
      </c>
      <c r="H25" s="77" t="s">
        <v>81</v>
      </c>
      <c r="I25" s="67">
        <v>0.5714285714285714</v>
      </c>
      <c r="M25" s="132">
        <v>20</v>
      </c>
      <c r="N25" s="152" t="s">
        <v>70</v>
      </c>
      <c r="O25" s="149">
        <v>11</v>
      </c>
      <c r="P25" s="133">
        <v>20</v>
      </c>
      <c r="Q25" s="77" t="s">
        <v>98</v>
      </c>
      <c r="R25" s="84">
        <v>5</v>
      </c>
      <c r="S25" s="132">
        <v>20</v>
      </c>
      <c r="T25" s="152" t="s">
        <v>70</v>
      </c>
      <c r="U25" s="151">
        <v>0.28205128205128205</v>
      </c>
      <c r="W25" s="132">
        <v>19</v>
      </c>
      <c r="X25" s="77" t="s">
        <v>91</v>
      </c>
      <c r="Y25" s="65">
        <v>12</v>
      </c>
      <c r="Z25" s="84">
        <v>4</v>
      </c>
      <c r="AA25" s="113">
        <v>0.35294117647058826</v>
      </c>
      <c r="AB25" s="26"/>
      <c r="AC25" s="26"/>
      <c r="AD25" s="26"/>
      <c r="AE25" s="26"/>
      <c r="AF25" s="26"/>
      <c r="AG25" s="132">
        <v>20</v>
      </c>
      <c r="AH25" s="77" t="s">
        <v>98</v>
      </c>
      <c r="AI25" s="84">
        <v>5</v>
      </c>
      <c r="AJ25" s="132">
        <v>20</v>
      </c>
      <c r="AK25" s="152" t="s">
        <v>70</v>
      </c>
      <c r="AL25" s="151">
        <v>0.28205128205128205</v>
      </c>
    </row>
    <row r="26" spans="1:38" ht="12.75">
      <c r="A26" s="132">
        <v>21</v>
      </c>
      <c r="B26" s="77" t="s">
        <v>94</v>
      </c>
      <c r="C26" s="65">
        <v>19</v>
      </c>
      <c r="D26" s="132">
        <v>21</v>
      </c>
      <c r="E26" s="77" t="s">
        <v>91</v>
      </c>
      <c r="F26" s="66">
        <v>6</v>
      </c>
      <c r="G26" s="132">
        <v>21</v>
      </c>
      <c r="H26" s="77" t="s">
        <v>94</v>
      </c>
      <c r="I26" s="67">
        <v>0.5428571428571428</v>
      </c>
      <c r="M26" s="132">
        <v>21</v>
      </c>
      <c r="N26" s="152" t="s">
        <v>81</v>
      </c>
      <c r="O26" s="149">
        <v>10</v>
      </c>
      <c r="P26" s="133">
        <v>21</v>
      </c>
      <c r="Q26" s="77" t="s">
        <v>93</v>
      </c>
      <c r="R26" s="84">
        <v>4</v>
      </c>
      <c r="S26" s="132">
        <v>21</v>
      </c>
      <c r="T26" s="152" t="s">
        <v>81</v>
      </c>
      <c r="U26" s="151">
        <v>0.25641025641025644</v>
      </c>
      <c r="W26" s="132">
        <v>20</v>
      </c>
      <c r="X26" s="77" t="s">
        <v>93</v>
      </c>
      <c r="Y26" s="65">
        <v>12</v>
      </c>
      <c r="Z26" s="84">
        <v>7</v>
      </c>
      <c r="AA26" s="113">
        <v>0.35294117647058826</v>
      </c>
      <c r="AB26" s="26"/>
      <c r="AC26" s="26"/>
      <c r="AD26" s="26"/>
      <c r="AE26" s="26"/>
      <c r="AF26" s="26"/>
      <c r="AG26" s="132">
        <v>21</v>
      </c>
      <c r="AH26" s="77" t="s">
        <v>93</v>
      </c>
      <c r="AI26" s="84">
        <v>4</v>
      </c>
      <c r="AJ26" s="132">
        <v>21</v>
      </c>
      <c r="AK26" s="152" t="s">
        <v>81</v>
      </c>
      <c r="AL26" s="151">
        <v>0.25641025641025644</v>
      </c>
    </row>
    <row r="27" spans="1:38" ht="12.75">
      <c r="A27" s="132">
        <v>22</v>
      </c>
      <c r="B27" s="77" t="s">
        <v>88</v>
      </c>
      <c r="C27" s="65">
        <v>18</v>
      </c>
      <c r="D27" s="132">
        <v>22</v>
      </c>
      <c r="E27" s="77" t="s">
        <v>80</v>
      </c>
      <c r="F27" s="66">
        <v>5</v>
      </c>
      <c r="G27" s="132">
        <v>22</v>
      </c>
      <c r="H27" s="77" t="s">
        <v>88</v>
      </c>
      <c r="I27" s="67">
        <v>0.5142857142857142</v>
      </c>
      <c r="M27" s="132">
        <v>22</v>
      </c>
      <c r="N27" s="152" t="s">
        <v>93</v>
      </c>
      <c r="O27" s="149">
        <v>8</v>
      </c>
      <c r="P27" s="133">
        <v>22</v>
      </c>
      <c r="Q27" s="77" t="s">
        <v>103</v>
      </c>
      <c r="R27" s="84">
        <v>4</v>
      </c>
      <c r="S27" s="132">
        <v>22</v>
      </c>
      <c r="T27" s="152" t="s">
        <v>93</v>
      </c>
      <c r="U27" s="151">
        <v>0.20512820512820512</v>
      </c>
      <c r="W27" s="132">
        <v>21</v>
      </c>
      <c r="X27" s="77" t="s">
        <v>70</v>
      </c>
      <c r="Y27" s="65">
        <v>10</v>
      </c>
      <c r="Z27" s="84">
        <v>8</v>
      </c>
      <c r="AA27" s="113">
        <v>0.2941176470588236</v>
      </c>
      <c r="AB27" s="26"/>
      <c r="AC27" s="26"/>
      <c r="AD27" s="26"/>
      <c r="AE27" s="26"/>
      <c r="AF27" s="26"/>
      <c r="AG27" s="132">
        <v>22</v>
      </c>
      <c r="AH27" s="77" t="s">
        <v>103</v>
      </c>
      <c r="AI27" s="84">
        <v>4</v>
      </c>
      <c r="AJ27" s="132">
        <v>22</v>
      </c>
      <c r="AK27" s="152" t="s">
        <v>93</v>
      </c>
      <c r="AL27" s="151">
        <v>0.20512820512820512</v>
      </c>
    </row>
    <row r="28" spans="1:38" ht="12.75">
      <c r="A28" s="132">
        <v>23</v>
      </c>
      <c r="B28" s="77" t="s">
        <v>101</v>
      </c>
      <c r="C28" s="65">
        <v>17</v>
      </c>
      <c r="D28" s="132">
        <v>23</v>
      </c>
      <c r="E28" s="77" t="s">
        <v>93</v>
      </c>
      <c r="F28" s="66">
        <v>5</v>
      </c>
      <c r="G28" s="132">
        <v>23</v>
      </c>
      <c r="H28" s="77" t="s">
        <v>101</v>
      </c>
      <c r="I28" s="67">
        <v>0.4857142857142857</v>
      </c>
      <c r="M28" s="132">
        <v>23</v>
      </c>
      <c r="N28" s="152" t="s">
        <v>58</v>
      </c>
      <c r="O28" s="149">
        <v>7</v>
      </c>
      <c r="P28" s="133">
        <v>23</v>
      </c>
      <c r="Q28" s="77" t="s">
        <v>88</v>
      </c>
      <c r="R28" s="84">
        <v>3</v>
      </c>
      <c r="S28" s="132">
        <v>23</v>
      </c>
      <c r="T28" s="152" t="s">
        <v>58</v>
      </c>
      <c r="U28" s="151">
        <v>0.1794871794871795</v>
      </c>
      <c r="W28" s="132">
        <v>22</v>
      </c>
      <c r="X28" s="77" t="s">
        <v>108</v>
      </c>
      <c r="Y28" s="65">
        <v>9</v>
      </c>
      <c r="Z28" s="84">
        <v>3</v>
      </c>
      <c r="AA28" s="113">
        <v>0.26470588235294124</v>
      </c>
      <c r="AB28" s="26"/>
      <c r="AC28" s="26"/>
      <c r="AD28" s="26"/>
      <c r="AE28" s="26"/>
      <c r="AF28" s="26"/>
      <c r="AG28" s="132">
        <v>23</v>
      </c>
      <c r="AH28" s="77" t="s">
        <v>88</v>
      </c>
      <c r="AI28" s="84">
        <v>3</v>
      </c>
      <c r="AJ28" s="132">
        <v>23</v>
      </c>
      <c r="AK28" s="152" t="s">
        <v>58</v>
      </c>
      <c r="AL28" s="151">
        <v>0.1794871794871795</v>
      </c>
    </row>
    <row r="29" spans="1:38" ht="12.75">
      <c r="A29" s="132">
        <v>24</v>
      </c>
      <c r="B29" s="77" t="s">
        <v>70</v>
      </c>
      <c r="C29" s="65">
        <v>10</v>
      </c>
      <c r="D29" s="132">
        <v>24</v>
      </c>
      <c r="E29" s="77" t="s">
        <v>101</v>
      </c>
      <c r="F29" s="66">
        <v>5</v>
      </c>
      <c r="G29" s="132">
        <v>24</v>
      </c>
      <c r="H29" s="77" t="s">
        <v>70</v>
      </c>
      <c r="I29" s="67">
        <v>0.2857142857142857</v>
      </c>
      <c r="M29" s="132">
        <v>24</v>
      </c>
      <c r="N29" s="152" t="s">
        <v>108</v>
      </c>
      <c r="O29" s="149">
        <v>5</v>
      </c>
      <c r="P29" s="133">
        <v>24</v>
      </c>
      <c r="Q29" s="77" t="s">
        <v>92</v>
      </c>
      <c r="R29" s="84">
        <v>3</v>
      </c>
      <c r="S29" s="132">
        <v>24</v>
      </c>
      <c r="T29" s="152" t="s">
        <v>108</v>
      </c>
      <c r="U29" s="151">
        <v>0.12820512820512822</v>
      </c>
      <c r="W29" s="132">
        <v>23</v>
      </c>
      <c r="X29" s="77" t="s">
        <v>64</v>
      </c>
      <c r="Y29" s="65">
        <v>8</v>
      </c>
      <c r="Z29" s="84">
        <v>1</v>
      </c>
      <c r="AA29" s="113">
        <v>0.23529411764705882</v>
      </c>
      <c r="AB29" s="26"/>
      <c r="AC29" s="26"/>
      <c r="AD29" s="26"/>
      <c r="AE29" s="26"/>
      <c r="AF29" s="26"/>
      <c r="AG29" s="132">
        <v>24</v>
      </c>
      <c r="AH29" s="77" t="s">
        <v>92</v>
      </c>
      <c r="AI29" s="84">
        <v>3</v>
      </c>
      <c r="AJ29" s="132">
        <v>24</v>
      </c>
      <c r="AK29" s="152" t="s">
        <v>108</v>
      </c>
      <c r="AL29" s="151">
        <v>0.12820512820512822</v>
      </c>
    </row>
    <row r="30" spans="1:38" ht="12.75">
      <c r="A30" s="132">
        <v>25</v>
      </c>
      <c r="B30" s="77" t="s">
        <v>72</v>
      </c>
      <c r="C30" s="65">
        <v>10</v>
      </c>
      <c r="D30" s="132">
        <v>25</v>
      </c>
      <c r="E30" s="77" t="s">
        <v>108</v>
      </c>
      <c r="F30" s="66">
        <v>4</v>
      </c>
      <c r="G30" s="132">
        <v>25</v>
      </c>
      <c r="H30" s="77" t="s">
        <v>72</v>
      </c>
      <c r="I30" s="67">
        <v>0.2857142857142857</v>
      </c>
      <c r="M30" s="132">
        <v>25</v>
      </c>
      <c r="N30" s="152" t="s">
        <v>60</v>
      </c>
      <c r="O30" s="149">
        <v>4</v>
      </c>
      <c r="P30" s="133">
        <v>25</v>
      </c>
      <c r="Q30" s="77" t="s">
        <v>57</v>
      </c>
      <c r="R30" s="84">
        <v>2</v>
      </c>
      <c r="S30" s="132">
        <v>25</v>
      </c>
      <c r="T30" s="152" t="s">
        <v>60</v>
      </c>
      <c r="U30" s="151">
        <v>0.10256410256410256</v>
      </c>
      <c r="W30" s="132">
        <v>24</v>
      </c>
      <c r="X30" s="77" t="s">
        <v>72</v>
      </c>
      <c r="Y30" s="65">
        <v>6</v>
      </c>
      <c r="Z30" s="84">
        <v>5</v>
      </c>
      <c r="AA30" s="113">
        <v>0.17647058823529413</v>
      </c>
      <c r="AB30" s="26"/>
      <c r="AC30" s="26"/>
      <c r="AD30" s="26"/>
      <c r="AE30" s="26"/>
      <c r="AF30" s="26"/>
      <c r="AG30" s="132">
        <v>25</v>
      </c>
      <c r="AH30" s="77" t="s">
        <v>57</v>
      </c>
      <c r="AI30" s="84">
        <v>2</v>
      </c>
      <c r="AJ30" s="132">
        <v>25</v>
      </c>
      <c r="AK30" s="152" t="s">
        <v>60</v>
      </c>
      <c r="AL30" s="151">
        <v>0.10256410256410256</v>
      </c>
    </row>
    <row r="31" spans="1:38" ht="12.75">
      <c r="A31" s="132">
        <v>26</v>
      </c>
      <c r="B31" s="77" t="s">
        <v>93</v>
      </c>
      <c r="C31" s="65">
        <v>10</v>
      </c>
      <c r="D31" s="132">
        <v>26</v>
      </c>
      <c r="E31" s="77" t="s">
        <v>85</v>
      </c>
      <c r="F31" s="66">
        <v>3</v>
      </c>
      <c r="G31" s="132">
        <v>26</v>
      </c>
      <c r="H31" s="77" t="s">
        <v>93</v>
      </c>
      <c r="I31" s="67">
        <v>0.2857142857142857</v>
      </c>
      <c r="M31" s="132">
        <v>26</v>
      </c>
      <c r="N31" s="152" t="s">
        <v>68</v>
      </c>
      <c r="O31" s="149">
        <v>4</v>
      </c>
      <c r="P31" s="133">
        <v>26</v>
      </c>
      <c r="Q31" s="77" t="s">
        <v>60</v>
      </c>
      <c r="R31" s="84">
        <v>2</v>
      </c>
      <c r="S31" s="132">
        <v>26</v>
      </c>
      <c r="T31" s="152" t="s">
        <v>68</v>
      </c>
      <c r="U31" s="151">
        <v>0.10256410256410256</v>
      </c>
      <c r="W31" s="132">
        <v>25</v>
      </c>
      <c r="X31" s="77" t="s">
        <v>103</v>
      </c>
      <c r="Y31" s="65">
        <v>6</v>
      </c>
      <c r="Z31" s="84">
        <v>5</v>
      </c>
      <c r="AA31" s="113">
        <v>0.17647058823529413</v>
      </c>
      <c r="AB31" s="26"/>
      <c r="AC31" s="26"/>
      <c r="AD31" s="26"/>
      <c r="AE31" s="26"/>
      <c r="AF31" s="26"/>
      <c r="AG31" s="132">
        <v>26</v>
      </c>
      <c r="AH31" s="77" t="s">
        <v>60</v>
      </c>
      <c r="AI31" s="84">
        <v>2</v>
      </c>
      <c r="AJ31" s="132">
        <v>26</v>
      </c>
      <c r="AK31" s="152" t="s">
        <v>68</v>
      </c>
      <c r="AL31" s="151">
        <v>0.10256410256410256</v>
      </c>
    </row>
    <row r="32" spans="1:38" ht="12.75">
      <c r="A32" s="132">
        <v>27</v>
      </c>
      <c r="B32" s="77" t="s">
        <v>85</v>
      </c>
      <c r="C32" s="65">
        <v>8</v>
      </c>
      <c r="D32" s="132">
        <v>27</v>
      </c>
      <c r="E32" s="77" t="s">
        <v>92</v>
      </c>
      <c r="F32" s="66">
        <v>3</v>
      </c>
      <c r="G32" s="132">
        <v>27</v>
      </c>
      <c r="H32" s="77" t="s">
        <v>85</v>
      </c>
      <c r="I32" s="67">
        <v>0.22857142857142856</v>
      </c>
      <c r="M32" s="132">
        <v>27</v>
      </c>
      <c r="N32" s="152" t="s">
        <v>85</v>
      </c>
      <c r="O32" s="149">
        <v>4</v>
      </c>
      <c r="P32" s="133">
        <v>27</v>
      </c>
      <c r="Q32" s="77" t="s">
        <v>68</v>
      </c>
      <c r="R32" s="84">
        <v>2</v>
      </c>
      <c r="S32" s="132">
        <v>27</v>
      </c>
      <c r="T32" s="152" t="s">
        <v>85</v>
      </c>
      <c r="U32" s="151">
        <v>0.10256410256410256</v>
      </c>
      <c r="W32" s="132">
        <v>26</v>
      </c>
      <c r="X32" s="77" t="s">
        <v>68</v>
      </c>
      <c r="Y32" s="65">
        <v>5</v>
      </c>
      <c r="Z32" s="84">
        <v>2</v>
      </c>
      <c r="AA32" s="113">
        <v>0.14705882352941177</v>
      </c>
      <c r="AB32" s="26"/>
      <c r="AC32" s="26"/>
      <c r="AD32" s="26"/>
      <c r="AE32" s="26"/>
      <c r="AF32" s="26"/>
      <c r="AG32" s="132">
        <v>27</v>
      </c>
      <c r="AH32" s="77" t="s">
        <v>68</v>
      </c>
      <c r="AI32" s="84">
        <v>2</v>
      </c>
      <c r="AJ32" s="132">
        <v>27</v>
      </c>
      <c r="AK32" s="152" t="s">
        <v>85</v>
      </c>
      <c r="AL32" s="151">
        <v>0.10256410256410256</v>
      </c>
    </row>
    <row r="33" spans="1:38" ht="12.75">
      <c r="A33" s="132">
        <v>28</v>
      </c>
      <c r="B33" s="77" t="s">
        <v>80</v>
      </c>
      <c r="C33" s="65">
        <v>5</v>
      </c>
      <c r="D33" s="132">
        <v>28</v>
      </c>
      <c r="E33" s="77" t="s">
        <v>57</v>
      </c>
      <c r="F33" s="66">
        <v>2</v>
      </c>
      <c r="G33" s="132">
        <v>28</v>
      </c>
      <c r="H33" s="77" t="s">
        <v>80</v>
      </c>
      <c r="I33" s="67">
        <v>0.14285714285714285</v>
      </c>
      <c r="M33" s="132">
        <v>28</v>
      </c>
      <c r="N33" s="152" t="s">
        <v>88</v>
      </c>
      <c r="O33" s="149">
        <v>4</v>
      </c>
      <c r="P33" s="133">
        <v>28</v>
      </c>
      <c r="Q33" s="77" t="s">
        <v>72</v>
      </c>
      <c r="R33" s="84">
        <v>2</v>
      </c>
      <c r="S33" s="132">
        <v>28</v>
      </c>
      <c r="T33" s="152" t="s">
        <v>88</v>
      </c>
      <c r="U33" s="151">
        <v>0.10256410256410256</v>
      </c>
      <c r="W33" s="132">
        <v>27</v>
      </c>
      <c r="X33" s="77" t="s">
        <v>58</v>
      </c>
      <c r="Y33" s="65">
        <v>4</v>
      </c>
      <c r="Z33" s="84">
        <v>4</v>
      </c>
      <c r="AA33" s="113">
        <v>0.11764705882352941</v>
      </c>
      <c r="AB33" s="26"/>
      <c r="AC33" s="26"/>
      <c r="AD33" s="26"/>
      <c r="AE33" s="26"/>
      <c r="AF33" s="26"/>
      <c r="AG33" s="132">
        <v>28</v>
      </c>
      <c r="AH33" s="77" t="s">
        <v>72</v>
      </c>
      <c r="AI33" s="84">
        <v>2</v>
      </c>
      <c r="AJ33" s="132">
        <v>28</v>
      </c>
      <c r="AK33" s="152" t="s">
        <v>88</v>
      </c>
      <c r="AL33" s="151">
        <v>0.10256410256410256</v>
      </c>
    </row>
    <row r="34" spans="1:38" ht="12.75">
      <c r="A34" s="132">
        <v>29</v>
      </c>
      <c r="B34" s="77" t="s">
        <v>68</v>
      </c>
      <c r="C34" s="65">
        <v>4</v>
      </c>
      <c r="D34" s="132">
        <v>29</v>
      </c>
      <c r="E34" s="77" t="s">
        <v>58</v>
      </c>
      <c r="F34" s="66">
        <v>2</v>
      </c>
      <c r="G34" s="132">
        <v>29</v>
      </c>
      <c r="H34" s="77" t="s">
        <v>68</v>
      </c>
      <c r="I34" s="67">
        <v>0.11428571428571428</v>
      </c>
      <c r="M34" s="132">
        <v>29</v>
      </c>
      <c r="N34" s="152" t="s">
        <v>92</v>
      </c>
      <c r="O34" s="149">
        <v>4</v>
      </c>
      <c r="P34" s="133">
        <v>29</v>
      </c>
      <c r="Q34" s="77" t="s">
        <v>81</v>
      </c>
      <c r="R34" s="84">
        <v>2</v>
      </c>
      <c r="S34" s="132">
        <v>29</v>
      </c>
      <c r="T34" s="152" t="s">
        <v>92</v>
      </c>
      <c r="U34" s="151">
        <v>0.10256410256410256</v>
      </c>
      <c r="W34" s="132">
        <v>28</v>
      </c>
      <c r="X34" s="77" t="s">
        <v>80</v>
      </c>
      <c r="Y34" s="65">
        <v>4</v>
      </c>
      <c r="Z34" s="84">
        <v>3</v>
      </c>
      <c r="AA34" s="113">
        <v>0.11764705882352941</v>
      </c>
      <c r="AB34" s="26"/>
      <c r="AC34" s="26"/>
      <c r="AD34" s="26"/>
      <c r="AE34" s="26"/>
      <c r="AF34" s="26"/>
      <c r="AG34" s="132">
        <v>29</v>
      </c>
      <c r="AH34" s="77" t="s">
        <v>81</v>
      </c>
      <c r="AI34" s="84">
        <v>2</v>
      </c>
      <c r="AJ34" s="132">
        <v>29</v>
      </c>
      <c r="AK34" s="152" t="s">
        <v>92</v>
      </c>
      <c r="AL34" s="151">
        <v>0.10256410256410256</v>
      </c>
    </row>
    <row r="35" spans="1:38" ht="12.75">
      <c r="A35" s="132">
        <v>30</v>
      </c>
      <c r="B35" s="77" t="s">
        <v>57</v>
      </c>
      <c r="C35" s="65">
        <v>3</v>
      </c>
      <c r="D35" s="132">
        <v>30</v>
      </c>
      <c r="E35" s="77" t="s">
        <v>68</v>
      </c>
      <c r="F35" s="66">
        <v>2</v>
      </c>
      <c r="G35" s="132">
        <v>30</v>
      </c>
      <c r="H35" s="77" t="s">
        <v>57</v>
      </c>
      <c r="I35" s="67">
        <v>0.08571428571428572</v>
      </c>
      <c r="M35" s="132">
        <v>30</v>
      </c>
      <c r="N35" s="152" t="s">
        <v>72</v>
      </c>
      <c r="O35" s="149">
        <v>3</v>
      </c>
      <c r="P35" s="133">
        <v>30</v>
      </c>
      <c r="Q35" s="77" t="s">
        <v>85</v>
      </c>
      <c r="R35" s="84">
        <v>2</v>
      </c>
      <c r="S35" s="132">
        <v>30</v>
      </c>
      <c r="T35" s="152" t="s">
        <v>72</v>
      </c>
      <c r="U35" s="151">
        <v>0.07692307692307693</v>
      </c>
      <c r="W35" s="132">
        <v>29</v>
      </c>
      <c r="X35" s="77" t="s">
        <v>85</v>
      </c>
      <c r="Y35" s="65">
        <v>4</v>
      </c>
      <c r="Z35" s="84">
        <v>2</v>
      </c>
      <c r="AA35" s="113">
        <v>0.11764705882352941</v>
      </c>
      <c r="AB35" s="26"/>
      <c r="AC35" s="26"/>
      <c r="AD35" s="26"/>
      <c r="AE35" s="26"/>
      <c r="AF35" s="26"/>
      <c r="AG35" s="132">
        <v>30</v>
      </c>
      <c r="AH35" s="77" t="s">
        <v>85</v>
      </c>
      <c r="AI35" s="84">
        <v>2</v>
      </c>
      <c r="AJ35" s="132">
        <v>30</v>
      </c>
      <c r="AK35" s="152" t="s">
        <v>72</v>
      </c>
      <c r="AL35" s="151">
        <v>0.07692307692307693</v>
      </c>
    </row>
    <row r="36" spans="1:38" ht="12.75">
      <c r="A36" s="132">
        <v>31</v>
      </c>
      <c r="B36" s="77" t="s">
        <v>84</v>
      </c>
      <c r="C36" s="65">
        <v>3</v>
      </c>
      <c r="D36" s="132">
        <v>31</v>
      </c>
      <c r="E36" s="77" t="s">
        <v>84</v>
      </c>
      <c r="F36" s="66">
        <v>2</v>
      </c>
      <c r="G36" s="132">
        <v>31</v>
      </c>
      <c r="H36" s="77" t="s">
        <v>84</v>
      </c>
      <c r="I36" s="67">
        <v>0.08571428571428572</v>
      </c>
      <c r="M36" s="132">
        <v>31</v>
      </c>
      <c r="N36" s="153" t="s">
        <v>56</v>
      </c>
      <c r="O36" s="149">
        <v>2</v>
      </c>
      <c r="P36" s="133">
        <v>31</v>
      </c>
      <c r="Q36" s="77" t="s">
        <v>56</v>
      </c>
      <c r="R36" s="84">
        <v>1</v>
      </c>
      <c r="S36" s="132">
        <v>31</v>
      </c>
      <c r="T36" s="152" t="s">
        <v>56</v>
      </c>
      <c r="U36" s="151">
        <v>0.05128205128205128</v>
      </c>
      <c r="W36" s="132">
        <v>30</v>
      </c>
      <c r="X36" s="77" t="s">
        <v>87</v>
      </c>
      <c r="Y36" s="65">
        <v>4</v>
      </c>
      <c r="Z36" s="84">
        <v>3</v>
      </c>
      <c r="AA36" s="113">
        <v>0.11764705882352941</v>
      </c>
      <c r="AB36" s="26"/>
      <c r="AC36" s="26"/>
      <c r="AD36" s="26"/>
      <c r="AE36" s="26"/>
      <c r="AF36" s="26"/>
      <c r="AG36" s="132">
        <v>31</v>
      </c>
      <c r="AH36" s="77" t="s">
        <v>56</v>
      </c>
      <c r="AI36" s="84">
        <v>1</v>
      </c>
      <c r="AJ36" s="132">
        <v>31</v>
      </c>
      <c r="AK36" s="152" t="s">
        <v>56</v>
      </c>
      <c r="AL36" s="151">
        <v>0.05128205128205128</v>
      </c>
    </row>
    <row r="37" spans="1:38" ht="12.75">
      <c r="A37" s="132">
        <v>32</v>
      </c>
      <c r="B37" s="77" t="s">
        <v>92</v>
      </c>
      <c r="C37" s="65">
        <v>3</v>
      </c>
      <c r="D37" s="132">
        <v>32</v>
      </c>
      <c r="E37" s="77" t="s">
        <v>87</v>
      </c>
      <c r="F37" s="66">
        <v>2</v>
      </c>
      <c r="G37" s="132">
        <v>32</v>
      </c>
      <c r="H37" s="77" t="s">
        <v>92</v>
      </c>
      <c r="I37" s="67">
        <v>0.08571428571428572</v>
      </c>
      <c r="M37" s="132">
        <v>32</v>
      </c>
      <c r="N37" s="152" t="s">
        <v>57</v>
      </c>
      <c r="O37" s="149">
        <v>2</v>
      </c>
      <c r="P37" s="133">
        <v>32</v>
      </c>
      <c r="Q37" s="77" t="s">
        <v>64</v>
      </c>
      <c r="R37" s="84">
        <v>1</v>
      </c>
      <c r="S37" s="132">
        <v>32</v>
      </c>
      <c r="T37" s="152" t="s">
        <v>57</v>
      </c>
      <c r="U37" s="151">
        <v>0.05128205128205128</v>
      </c>
      <c r="W37" s="132">
        <v>31</v>
      </c>
      <c r="X37" s="77" t="s">
        <v>88</v>
      </c>
      <c r="Y37" s="65">
        <v>4</v>
      </c>
      <c r="Z37" s="84">
        <v>2</v>
      </c>
      <c r="AA37" s="113">
        <v>0.11764705882352941</v>
      </c>
      <c r="AB37" s="26"/>
      <c r="AC37" s="26"/>
      <c r="AD37" s="26"/>
      <c r="AE37" s="26"/>
      <c r="AF37" s="26"/>
      <c r="AG37" s="132">
        <v>32</v>
      </c>
      <c r="AH37" s="77" t="s">
        <v>64</v>
      </c>
      <c r="AI37" s="84">
        <v>1</v>
      </c>
      <c r="AJ37" s="132">
        <v>32</v>
      </c>
      <c r="AK37" s="152" t="s">
        <v>57</v>
      </c>
      <c r="AL37" s="151">
        <v>0.05128205128205128</v>
      </c>
    </row>
    <row r="38" spans="1:38" ht="12.75">
      <c r="A38" s="132">
        <v>33</v>
      </c>
      <c r="B38" s="77" t="s">
        <v>58</v>
      </c>
      <c r="C38" s="65">
        <v>2</v>
      </c>
      <c r="D38" s="132">
        <v>33</v>
      </c>
      <c r="E38" s="77" t="s">
        <v>97</v>
      </c>
      <c r="F38" s="66">
        <v>2</v>
      </c>
      <c r="G38" s="132">
        <v>33</v>
      </c>
      <c r="H38" s="77" t="s">
        <v>58</v>
      </c>
      <c r="I38" s="67">
        <v>0.05714285714285715</v>
      </c>
      <c r="M38" s="132">
        <v>33</v>
      </c>
      <c r="N38" s="153" t="s">
        <v>64</v>
      </c>
      <c r="O38" s="149">
        <v>2</v>
      </c>
      <c r="P38" s="133">
        <v>33</v>
      </c>
      <c r="Q38" s="77" t="s">
        <v>71</v>
      </c>
      <c r="R38" s="84">
        <v>1</v>
      </c>
      <c r="S38" s="132">
        <v>33</v>
      </c>
      <c r="T38" s="152" t="s">
        <v>64</v>
      </c>
      <c r="U38" s="151">
        <v>0.05128205128205128</v>
      </c>
      <c r="W38" s="132">
        <v>32</v>
      </c>
      <c r="X38" s="77" t="s">
        <v>62</v>
      </c>
      <c r="Y38" s="65">
        <v>3</v>
      </c>
      <c r="Z38" s="84">
        <v>3</v>
      </c>
      <c r="AA38" s="113">
        <v>0.08823529411764706</v>
      </c>
      <c r="AB38" s="26"/>
      <c r="AC38" s="26"/>
      <c r="AD38" s="26"/>
      <c r="AE38" s="26"/>
      <c r="AF38" s="26"/>
      <c r="AG38" s="132">
        <v>33</v>
      </c>
      <c r="AH38" s="77" t="s">
        <v>71</v>
      </c>
      <c r="AI38" s="84">
        <v>1</v>
      </c>
      <c r="AJ38" s="132">
        <v>33</v>
      </c>
      <c r="AK38" s="152" t="s">
        <v>64</v>
      </c>
      <c r="AL38" s="151">
        <v>0.05128205128205128</v>
      </c>
    </row>
    <row r="39" spans="1:38" ht="12.75">
      <c r="A39" s="132">
        <v>34</v>
      </c>
      <c r="B39" s="77" t="s">
        <v>83</v>
      </c>
      <c r="C39" s="65">
        <v>2</v>
      </c>
      <c r="D39" s="132">
        <v>34</v>
      </c>
      <c r="E39" s="77" t="s">
        <v>55</v>
      </c>
      <c r="F39" s="66">
        <v>1</v>
      </c>
      <c r="G39" s="132">
        <v>34</v>
      </c>
      <c r="H39" s="77" t="s">
        <v>83</v>
      </c>
      <c r="I39" s="67">
        <v>0.05714285714285715</v>
      </c>
      <c r="M39" s="132">
        <v>34</v>
      </c>
      <c r="N39" s="152" t="s">
        <v>79</v>
      </c>
      <c r="O39" s="149">
        <v>2</v>
      </c>
      <c r="P39" s="133">
        <v>34</v>
      </c>
      <c r="Q39" s="77" t="s">
        <v>79</v>
      </c>
      <c r="R39" s="84">
        <v>1</v>
      </c>
      <c r="S39" s="132">
        <v>34</v>
      </c>
      <c r="T39" s="152" t="s">
        <v>79</v>
      </c>
      <c r="U39" s="151">
        <v>0.05128205128205128</v>
      </c>
      <c r="W39" s="132">
        <v>33</v>
      </c>
      <c r="X39" s="77" t="s">
        <v>81</v>
      </c>
      <c r="Y39" s="65">
        <v>3</v>
      </c>
      <c r="Z39" s="84">
        <v>1</v>
      </c>
      <c r="AA39" s="113">
        <v>0.08823529411764706</v>
      </c>
      <c r="AB39" s="26"/>
      <c r="AC39" s="26"/>
      <c r="AD39" s="26"/>
      <c r="AE39" s="26"/>
      <c r="AF39" s="26"/>
      <c r="AG39" s="132">
        <v>34</v>
      </c>
      <c r="AH39" s="77" t="s">
        <v>79</v>
      </c>
      <c r="AI39" s="84">
        <v>1</v>
      </c>
      <c r="AJ39" s="132">
        <v>34</v>
      </c>
      <c r="AK39" s="152" t="s">
        <v>79</v>
      </c>
      <c r="AL39" s="151">
        <v>0.05128205128205128</v>
      </c>
    </row>
    <row r="40" spans="1:38" ht="12.75">
      <c r="A40" s="132">
        <v>35</v>
      </c>
      <c r="B40" s="77" t="s">
        <v>86</v>
      </c>
      <c r="C40" s="65">
        <v>2</v>
      </c>
      <c r="D40" s="132">
        <v>35</v>
      </c>
      <c r="E40" s="77" t="s">
        <v>59</v>
      </c>
      <c r="F40" s="66">
        <v>1</v>
      </c>
      <c r="G40" s="132">
        <v>35</v>
      </c>
      <c r="H40" s="77" t="s">
        <v>86</v>
      </c>
      <c r="I40" s="67">
        <v>0.05714285714285715</v>
      </c>
      <c r="M40" s="132">
        <v>35</v>
      </c>
      <c r="N40" s="152" t="s">
        <v>80</v>
      </c>
      <c r="O40" s="149">
        <v>2</v>
      </c>
      <c r="P40" s="133">
        <v>35</v>
      </c>
      <c r="Q40" s="77" t="s">
        <v>80</v>
      </c>
      <c r="R40" s="84">
        <v>1</v>
      </c>
      <c r="S40" s="132">
        <v>35</v>
      </c>
      <c r="T40" s="152" t="s">
        <v>80</v>
      </c>
      <c r="U40" s="151">
        <v>0.05128205128205128</v>
      </c>
      <c r="W40" s="132">
        <v>34</v>
      </c>
      <c r="X40" s="77" t="s">
        <v>92</v>
      </c>
      <c r="Y40" s="65">
        <v>3</v>
      </c>
      <c r="Z40" s="84">
        <v>2</v>
      </c>
      <c r="AA40" s="113">
        <v>0.08823529411764706</v>
      </c>
      <c r="AB40" s="26"/>
      <c r="AC40" s="26"/>
      <c r="AD40" s="26"/>
      <c r="AE40" s="26"/>
      <c r="AF40" s="26"/>
      <c r="AG40" s="132">
        <v>35</v>
      </c>
      <c r="AH40" s="77" t="s">
        <v>80</v>
      </c>
      <c r="AI40" s="84">
        <v>1</v>
      </c>
      <c r="AJ40" s="132">
        <v>35</v>
      </c>
      <c r="AK40" s="152" t="s">
        <v>80</v>
      </c>
      <c r="AL40" s="151">
        <v>0.05128205128205128</v>
      </c>
    </row>
    <row r="41" spans="1:38" ht="12.75">
      <c r="A41" s="132">
        <v>36</v>
      </c>
      <c r="B41" s="77" t="s">
        <v>87</v>
      </c>
      <c r="C41" s="65">
        <v>2</v>
      </c>
      <c r="D41" s="132">
        <v>36</v>
      </c>
      <c r="E41" s="77" t="s">
        <v>62</v>
      </c>
      <c r="F41" s="66">
        <v>1</v>
      </c>
      <c r="G41" s="132">
        <v>36</v>
      </c>
      <c r="H41" s="77" t="s">
        <v>87</v>
      </c>
      <c r="I41" s="67">
        <v>0.05714285714285715</v>
      </c>
      <c r="M41" s="132">
        <v>36</v>
      </c>
      <c r="N41" s="152" t="s">
        <v>112</v>
      </c>
      <c r="O41" s="149">
        <v>2</v>
      </c>
      <c r="P41" s="133">
        <v>36</v>
      </c>
      <c r="Q41" s="77" t="s">
        <v>86</v>
      </c>
      <c r="R41" s="84">
        <v>1</v>
      </c>
      <c r="S41" s="132">
        <v>36</v>
      </c>
      <c r="T41" s="152" t="s">
        <v>112</v>
      </c>
      <c r="U41" s="151">
        <v>0.05128205128205128</v>
      </c>
      <c r="W41" s="132">
        <v>35</v>
      </c>
      <c r="X41" s="77" t="s">
        <v>107</v>
      </c>
      <c r="Y41" s="65">
        <v>3</v>
      </c>
      <c r="Z41" s="84">
        <v>1</v>
      </c>
      <c r="AA41" s="113">
        <v>0.08823529411764706</v>
      </c>
      <c r="AB41" s="26"/>
      <c r="AC41" s="26"/>
      <c r="AD41" s="26"/>
      <c r="AE41" s="26"/>
      <c r="AF41" s="26"/>
      <c r="AG41" s="132">
        <v>36</v>
      </c>
      <c r="AH41" s="77" t="s">
        <v>86</v>
      </c>
      <c r="AI41" s="84">
        <v>1</v>
      </c>
      <c r="AJ41" s="132">
        <v>36</v>
      </c>
      <c r="AK41" s="152" t="s">
        <v>112</v>
      </c>
      <c r="AL41" s="151">
        <v>0.05128205128205128</v>
      </c>
    </row>
    <row r="42" spans="1:38" ht="12.75">
      <c r="A42" s="132">
        <v>37</v>
      </c>
      <c r="B42" s="64" t="s">
        <v>55</v>
      </c>
      <c r="C42" s="65">
        <v>1</v>
      </c>
      <c r="D42" s="132">
        <v>37</v>
      </c>
      <c r="E42" s="77" t="s">
        <v>69</v>
      </c>
      <c r="F42" s="66">
        <v>1</v>
      </c>
      <c r="G42" s="132">
        <v>37</v>
      </c>
      <c r="H42" s="77" t="s">
        <v>55</v>
      </c>
      <c r="I42" s="67">
        <v>0.028571428571428574</v>
      </c>
      <c r="M42" s="132">
        <v>37</v>
      </c>
      <c r="N42" s="153" t="s">
        <v>71</v>
      </c>
      <c r="O42" s="149">
        <v>1</v>
      </c>
      <c r="P42" s="133">
        <v>37</v>
      </c>
      <c r="Q42" s="77" t="s">
        <v>87</v>
      </c>
      <c r="R42" s="84">
        <v>1</v>
      </c>
      <c r="S42" s="132">
        <v>37</v>
      </c>
      <c r="T42" s="152" t="s">
        <v>71</v>
      </c>
      <c r="U42" s="151">
        <v>0.02564102564102564</v>
      </c>
      <c r="W42" s="132">
        <v>36</v>
      </c>
      <c r="X42" s="77" t="s">
        <v>60</v>
      </c>
      <c r="Y42" s="65">
        <v>1</v>
      </c>
      <c r="Z42" s="84">
        <v>1</v>
      </c>
      <c r="AA42" s="113">
        <v>0.029411764705882353</v>
      </c>
      <c r="AB42" s="26"/>
      <c r="AC42" s="26"/>
      <c r="AD42" s="26"/>
      <c r="AE42" s="26"/>
      <c r="AF42" s="26"/>
      <c r="AG42" s="132">
        <v>37</v>
      </c>
      <c r="AH42" s="77" t="s">
        <v>87</v>
      </c>
      <c r="AI42" s="84">
        <v>1</v>
      </c>
      <c r="AJ42" s="132">
        <v>37</v>
      </c>
      <c r="AK42" s="152" t="s">
        <v>71</v>
      </c>
      <c r="AL42" s="151">
        <v>0.02564102564102564</v>
      </c>
    </row>
    <row r="43" spans="1:38" ht="12.75">
      <c r="A43" s="132">
        <v>38</v>
      </c>
      <c r="B43" s="77" t="s">
        <v>59</v>
      </c>
      <c r="C43" s="65">
        <v>1</v>
      </c>
      <c r="D43" s="132">
        <v>38</v>
      </c>
      <c r="E43" s="77" t="s">
        <v>73</v>
      </c>
      <c r="F43" s="66">
        <v>1</v>
      </c>
      <c r="G43" s="132">
        <v>38</v>
      </c>
      <c r="H43" s="77" t="s">
        <v>59</v>
      </c>
      <c r="I43" s="67">
        <v>0.028571428571428574</v>
      </c>
      <c r="M43" s="132">
        <v>38</v>
      </c>
      <c r="N43" s="152" t="s">
        <v>86</v>
      </c>
      <c r="O43" s="149">
        <v>1</v>
      </c>
      <c r="P43" s="133">
        <v>38</v>
      </c>
      <c r="Q43" s="77" t="s">
        <v>108</v>
      </c>
      <c r="R43" s="84">
        <v>1</v>
      </c>
      <c r="S43" s="132">
        <v>38</v>
      </c>
      <c r="T43" s="152" t="s">
        <v>86</v>
      </c>
      <c r="U43" s="151">
        <v>0.02564102564102564</v>
      </c>
      <c r="W43" s="132">
        <v>37</v>
      </c>
      <c r="X43" s="77" t="s">
        <v>61</v>
      </c>
      <c r="Y43" s="65">
        <v>1</v>
      </c>
      <c r="Z43" s="84">
        <v>1</v>
      </c>
      <c r="AA43" s="113">
        <v>0.029411764705882353</v>
      </c>
      <c r="AB43" s="26"/>
      <c r="AC43" s="26"/>
      <c r="AD43" s="26"/>
      <c r="AE43" s="26"/>
      <c r="AF43" s="26"/>
      <c r="AG43" s="132">
        <v>38</v>
      </c>
      <c r="AH43" s="77" t="s">
        <v>108</v>
      </c>
      <c r="AI43" s="84">
        <v>1</v>
      </c>
      <c r="AJ43" s="132">
        <v>38</v>
      </c>
      <c r="AK43" s="152" t="s">
        <v>86</v>
      </c>
      <c r="AL43" s="151">
        <v>0.02564102564102564</v>
      </c>
    </row>
    <row r="44" spans="1:38" ht="12.75">
      <c r="A44" s="132">
        <v>39</v>
      </c>
      <c r="B44" s="77" t="s">
        <v>62</v>
      </c>
      <c r="C44" s="65">
        <v>1</v>
      </c>
      <c r="D44" s="132">
        <v>39</v>
      </c>
      <c r="E44" s="77" t="s">
        <v>81</v>
      </c>
      <c r="F44" s="66">
        <v>1</v>
      </c>
      <c r="G44" s="132">
        <v>39</v>
      </c>
      <c r="H44" s="77" t="s">
        <v>62</v>
      </c>
      <c r="I44" s="67">
        <v>0.028571428571428574</v>
      </c>
      <c r="M44" s="132">
        <v>39</v>
      </c>
      <c r="N44" s="152" t="s">
        <v>87</v>
      </c>
      <c r="O44" s="149">
        <v>1</v>
      </c>
      <c r="P44" s="133">
        <v>39</v>
      </c>
      <c r="Q44" s="77" t="s">
        <v>112</v>
      </c>
      <c r="R44" s="84">
        <v>1</v>
      </c>
      <c r="S44" s="132">
        <v>39</v>
      </c>
      <c r="T44" s="152" t="s">
        <v>87</v>
      </c>
      <c r="U44" s="151">
        <v>0.02564102564102564</v>
      </c>
      <c r="W44" s="132">
        <v>38</v>
      </c>
      <c r="X44" s="77" t="s">
        <v>67</v>
      </c>
      <c r="Y44" s="65">
        <v>1</v>
      </c>
      <c r="Z44" s="84">
        <v>1</v>
      </c>
      <c r="AA44" s="113">
        <v>0.029411764705882353</v>
      </c>
      <c r="AB44" s="26"/>
      <c r="AC44" s="26"/>
      <c r="AD44" s="26"/>
      <c r="AE44" s="26"/>
      <c r="AF44" s="26"/>
      <c r="AG44" s="132">
        <v>39</v>
      </c>
      <c r="AH44" s="77" t="s">
        <v>112</v>
      </c>
      <c r="AI44" s="84">
        <v>1</v>
      </c>
      <c r="AJ44" s="132">
        <v>39</v>
      </c>
      <c r="AK44" s="152" t="s">
        <v>87</v>
      </c>
      <c r="AL44" s="151">
        <v>0.02564102564102564</v>
      </c>
    </row>
    <row r="45" spans="1:38" ht="12.75">
      <c r="A45" s="132">
        <v>40</v>
      </c>
      <c r="B45" s="77" t="s">
        <v>69</v>
      </c>
      <c r="C45" s="65">
        <v>1</v>
      </c>
      <c r="D45" s="132">
        <v>40</v>
      </c>
      <c r="E45" s="77" t="s">
        <v>82</v>
      </c>
      <c r="F45" s="66">
        <v>1</v>
      </c>
      <c r="G45" s="132">
        <v>40</v>
      </c>
      <c r="H45" s="77" t="s">
        <v>69</v>
      </c>
      <c r="I45" s="67">
        <v>0.028571428571428574</v>
      </c>
      <c r="M45" s="132">
        <v>40</v>
      </c>
      <c r="N45" s="154" t="s">
        <v>113</v>
      </c>
      <c r="O45" s="155">
        <v>1</v>
      </c>
      <c r="P45" s="133">
        <v>40</v>
      </c>
      <c r="Q45" s="92" t="s">
        <v>113</v>
      </c>
      <c r="R45" s="99">
        <v>1</v>
      </c>
      <c r="S45" s="132">
        <v>40</v>
      </c>
      <c r="T45" s="154" t="s">
        <v>113</v>
      </c>
      <c r="U45" s="156">
        <v>0.02564102564102564</v>
      </c>
      <c r="W45" s="132">
        <v>39</v>
      </c>
      <c r="X45" s="77" t="s">
        <v>71</v>
      </c>
      <c r="Y45" s="65">
        <v>1</v>
      </c>
      <c r="Z45" s="84">
        <v>1</v>
      </c>
      <c r="AA45" s="113">
        <v>0.029411764705882353</v>
      </c>
      <c r="AB45" s="26"/>
      <c r="AC45" s="26"/>
      <c r="AD45" s="26"/>
      <c r="AE45" s="26"/>
      <c r="AF45" s="26"/>
      <c r="AG45" s="132">
        <v>40</v>
      </c>
      <c r="AH45" s="92" t="s">
        <v>113</v>
      </c>
      <c r="AI45" s="99">
        <v>1</v>
      </c>
      <c r="AJ45" s="132">
        <v>40</v>
      </c>
      <c r="AK45" s="154" t="s">
        <v>113</v>
      </c>
      <c r="AL45" s="156">
        <v>0.02564102564102564</v>
      </c>
    </row>
    <row r="46" spans="1:32" ht="12.75">
      <c r="A46" s="132">
        <v>41</v>
      </c>
      <c r="B46" s="77" t="s">
        <v>73</v>
      </c>
      <c r="C46" s="65">
        <v>1</v>
      </c>
      <c r="D46" s="132">
        <v>41</v>
      </c>
      <c r="E46" s="77" t="s">
        <v>83</v>
      </c>
      <c r="F46" s="66">
        <v>1</v>
      </c>
      <c r="G46" s="132">
        <v>41</v>
      </c>
      <c r="H46" s="77" t="s">
        <v>73</v>
      </c>
      <c r="I46" s="67">
        <v>0.028571428571428574</v>
      </c>
      <c r="W46" s="132">
        <v>40</v>
      </c>
      <c r="X46" s="77" t="s">
        <v>113</v>
      </c>
      <c r="Y46" s="65">
        <v>1</v>
      </c>
      <c r="Z46" s="84">
        <v>1</v>
      </c>
      <c r="AA46" s="113">
        <v>0.029411764705882353</v>
      </c>
      <c r="AB46" s="26"/>
      <c r="AC46" s="26"/>
      <c r="AD46" s="26"/>
      <c r="AE46" s="26"/>
      <c r="AF46" s="26"/>
    </row>
    <row r="47" spans="1:34" ht="12.75">
      <c r="A47" s="132">
        <v>42</v>
      </c>
      <c r="B47" s="77" t="s">
        <v>82</v>
      </c>
      <c r="C47" s="65">
        <v>1</v>
      </c>
      <c r="D47" s="132">
        <v>42</v>
      </c>
      <c r="E47" s="77" t="s">
        <v>86</v>
      </c>
      <c r="F47" s="66">
        <v>1</v>
      </c>
      <c r="G47" s="132">
        <v>42</v>
      </c>
      <c r="H47" s="77" t="s">
        <v>82</v>
      </c>
      <c r="I47" s="67">
        <v>0.028571428571428574</v>
      </c>
      <c r="N47" s="157" t="s">
        <v>163</v>
      </c>
      <c r="O47" s="158"/>
      <c r="P47" s="158"/>
      <c r="Q47" s="158"/>
      <c r="X47" s="77" t="s">
        <v>56</v>
      </c>
      <c r="Y47" s="65">
        <v>0</v>
      </c>
      <c r="Z47" s="84">
        <v>0</v>
      </c>
      <c r="AA47" s="113">
        <v>0</v>
      </c>
      <c r="AB47" s="26"/>
      <c r="AC47" s="26"/>
      <c r="AD47" s="26"/>
      <c r="AE47" s="26"/>
      <c r="AF47" s="26"/>
      <c r="AG47" s="158"/>
      <c r="AH47" s="158"/>
    </row>
    <row r="48" spans="1:34" ht="12.75">
      <c r="A48" s="132">
        <v>43</v>
      </c>
      <c r="B48" s="77" t="s">
        <v>113</v>
      </c>
      <c r="C48" s="65">
        <v>1</v>
      </c>
      <c r="D48" s="132">
        <v>43</v>
      </c>
      <c r="E48" s="77" t="s">
        <v>113</v>
      </c>
      <c r="F48" s="66">
        <v>1</v>
      </c>
      <c r="G48" s="132">
        <v>43</v>
      </c>
      <c r="H48" s="77" t="s">
        <v>113</v>
      </c>
      <c r="I48" s="67">
        <v>0.028571428571428574</v>
      </c>
      <c r="N48" s="157" t="s">
        <v>164</v>
      </c>
      <c r="O48" s="158"/>
      <c r="P48" s="158"/>
      <c r="Q48" s="158"/>
      <c r="X48" s="77" t="s">
        <v>57</v>
      </c>
      <c r="Y48" s="65">
        <v>0</v>
      </c>
      <c r="Z48" s="84">
        <v>0</v>
      </c>
      <c r="AA48" s="113">
        <v>0</v>
      </c>
      <c r="AB48" s="26"/>
      <c r="AC48" s="26"/>
      <c r="AD48" s="26"/>
      <c r="AE48" s="26"/>
      <c r="AF48" s="26"/>
      <c r="AG48" s="158"/>
      <c r="AH48" s="158"/>
    </row>
    <row r="49" spans="2:34" ht="12.75">
      <c r="B49" s="78" t="s">
        <v>56</v>
      </c>
      <c r="C49" s="65">
        <v>0</v>
      </c>
      <c r="E49" s="78" t="s">
        <v>56</v>
      </c>
      <c r="F49" s="66">
        <v>0</v>
      </c>
      <c r="H49" s="78" t="s">
        <v>56</v>
      </c>
      <c r="I49" s="67">
        <v>0</v>
      </c>
      <c r="N49" s="157" t="s">
        <v>165</v>
      </c>
      <c r="O49" s="158"/>
      <c r="P49" s="158"/>
      <c r="Q49" s="158"/>
      <c r="X49" s="77" t="s">
        <v>63</v>
      </c>
      <c r="Y49" s="65">
        <v>0</v>
      </c>
      <c r="Z49" s="84">
        <v>0</v>
      </c>
      <c r="AA49" s="113">
        <v>0</v>
      </c>
      <c r="AB49" s="26"/>
      <c r="AC49" s="26"/>
      <c r="AD49" s="26"/>
      <c r="AE49" s="26"/>
      <c r="AF49" s="26"/>
      <c r="AG49" s="158"/>
      <c r="AH49" s="158"/>
    </row>
    <row r="50" spans="2:32" ht="12.75">
      <c r="B50" s="78" t="s">
        <v>60</v>
      </c>
      <c r="C50" s="65">
        <v>0</v>
      </c>
      <c r="E50" s="78" t="s">
        <v>60</v>
      </c>
      <c r="F50" s="66">
        <v>0</v>
      </c>
      <c r="H50" s="78" t="s">
        <v>60</v>
      </c>
      <c r="I50" s="67">
        <v>0</v>
      </c>
      <c r="X50" s="77" t="s">
        <v>74</v>
      </c>
      <c r="Y50" s="65">
        <v>0</v>
      </c>
      <c r="Z50" s="84">
        <v>0</v>
      </c>
      <c r="AA50" s="113">
        <v>0</v>
      </c>
      <c r="AB50" s="26"/>
      <c r="AC50" s="26"/>
      <c r="AD50" s="26"/>
      <c r="AE50" s="26"/>
      <c r="AF50" s="26"/>
    </row>
    <row r="51" spans="2:32" ht="12.75">
      <c r="B51" s="78" t="s">
        <v>61</v>
      </c>
      <c r="C51" s="65">
        <v>0</v>
      </c>
      <c r="E51" s="78" t="s">
        <v>61</v>
      </c>
      <c r="F51" s="66">
        <v>0</v>
      </c>
      <c r="H51" s="78" t="s">
        <v>61</v>
      </c>
      <c r="I51" s="67">
        <v>0</v>
      </c>
      <c r="X51" s="77" t="s">
        <v>79</v>
      </c>
      <c r="Y51" s="65">
        <v>0</v>
      </c>
      <c r="Z51" s="84">
        <v>0</v>
      </c>
      <c r="AA51" s="113">
        <v>0</v>
      </c>
      <c r="AB51" s="26"/>
      <c r="AC51" s="26"/>
      <c r="AD51" s="26"/>
      <c r="AE51" s="26"/>
      <c r="AF51" s="26"/>
    </row>
    <row r="52" spans="2:32" ht="12.75">
      <c r="B52" s="78" t="s">
        <v>63</v>
      </c>
      <c r="C52" s="65">
        <v>0</v>
      </c>
      <c r="E52" s="78" t="s">
        <v>63</v>
      </c>
      <c r="F52" s="66">
        <v>0</v>
      </c>
      <c r="H52" s="78" t="s">
        <v>63</v>
      </c>
      <c r="I52" s="67">
        <v>0</v>
      </c>
      <c r="X52" s="77" t="s">
        <v>82</v>
      </c>
      <c r="Y52" s="65">
        <v>0</v>
      </c>
      <c r="Z52" s="84">
        <v>0</v>
      </c>
      <c r="AA52" s="113">
        <v>0</v>
      </c>
      <c r="AB52" s="26"/>
      <c r="AC52" s="26"/>
      <c r="AD52" s="26"/>
      <c r="AE52" s="26"/>
      <c r="AF52" s="26"/>
    </row>
    <row r="53" spans="2:32" ht="12.75">
      <c r="B53" s="78" t="s">
        <v>64</v>
      </c>
      <c r="C53" s="65">
        <v>0</v>
      </c>
      <c r="E53" s="78" t="s">
        <v>64</v>
      </c>
      <c r="F53" s="66">
        <v>0</v>
      </c>
      <c r="H53" s="78" t="s">
        <v>64</v>
      </c>
      <c r="I53" s="67">
        <v>0</v>
      </c>
      <c r="X53" s="77" t="s">
        <v>84</v>
      </c>
      <c r="Y53" s="65">
        <v>0</v>
      </c>
      <c r="Z53" s="84">
        <v>0</v>
      </c>
      <c r="AA53" s="113">
        <v>0</v>
      </c>
      <c r="AB53" s="26"/>
      <c r="AC53" s="26"/>
      <c r="AD53" s="26"/>
      <c r="AE53" s="26"/>
      <c r="AF53" s="26"/>
    </row>
    <row r="54" spans="2:32" ht="12.75">
      <c r="B54" s="78" t="s">
        <v>67</v>
      </c>
      <c r="C54" s="65">
        <v>0</v>
      </c>
      <c r="E54" s="78" t="s">
        <v>67</v>
      </c>
      <c r="F54" s="66">
        <v>0</v>
      </c>
      <c r="H54" s="78" t="s">
        <v>67</v>
      </c>
      <c r="I54" s="67">
        <v>0</v>
      </c>
      <c r="X54" s="77" t="s">
        <v>86</v>
      </c>
      <c r="Y54" s="65">
        <v>0</v>
      </c>
      <c r="Z54" s="84">
        <v>0</v>
      </c>
      <c r="AA54" s="113">
        <v>0</v>
      </c>
      <c r="AB54" s="26"/>
      <c r="AC54" s="26"/>
      <c r="AD54" s="26"/>
      <c r="AE54" s="26"/>
      <c r="AF54" s="26"/>
    </row>
    <row r="55" spans="2:32" ht="12.75">
      <c r="B55" s="78" t="s">
        <v>71</v>
      </c>
      <c r="C55" s="65">
        <v>0</v>
      </c>
      <c r="E55" s="78" t="s">
        <v>71</v>
      </c>
      <c r="F55" s="66">
        <v>0</v>
      </c>
      <c r="H55" s="78" t="s">
        <v>71</v>
      </c>
      <c r="I55" s="67">
        <v>0</v>
      </c>
      <c r="X55" s="77" t="s">
        <v>97</v>
      </c>
      <c r="Y55" s="65">
        <v>0</v>
      </c>
      <c r="Z55" s="84">
        <v>0</v>
      </c>
      <c r="AA55" s="113">
        <v>0</v>
      </c>
      <c r="AB55" s="26"/>
      <c r="AC55" s="26"/>
      <c r="AD55" s="26"/>
      <c r="AE55" s="26"/>
      <c r="AF55" s="26"/>
    </row>
    <row r="56" spans="2:32" ht="12.75">
      <c r="B56" s="78" t="s">
        <v>74</v>
      </c>
      <c r="C56" s="65">
        <v>0</v>
      </c>
      <c r="E56" s="78" t="s">
        <v>74</v>
      </c>
      <c r="F56" s="66">
        <v>0</v>
      </c>
      <c r="H56" s="78" t="s">
        <v>74</v>
      </c>
      <c r="I56" s="67">
        <v>0</v>
      </c>
      <c r="X56" s="77" t="s">
        <v>105</v>
      </c>
      <c r="Y56" s="65">
        <v>0</v>
      </c>
      <c r="Z56" s="84">
        <v>0</v>
      </c>
      <c r="AA56" s="113">
        <v>0</v>
      </c>
      <c r="AB56" s="26"/>
      <c r="AC56" s="26"/>
      <c r="AD56" s="26"/>
      <c r="AE56" s="26"/>
      <c r="AF56" s="26"/>
    </row>
    <row r="57" spans="2:32" ht="12.75">
      <c r="B57" s="78" t="s">
        <v>79</v>
      </c>
      <c r="C57" s="65">
        <v>0</v>
      </c>
      <c r="E57" s="78" t="s">
        <v>79</v>
      </c>
      <c r="F57" s="66">
        <v>0</v>
      </c>
      <c r="H57" s="78" t="s">
        <v>79</v>
      </c>
      <c r="I57" s="67">
        <v>0</v>
      </c>
      <c r="X57" s="77" t="s">
        <v>106</v>
      </c>
      <c r="Y57" s="65">
        <v>0</v>
      </c>
      <c r="Z57" s="84">
        <v>0</v>
      </c>
      <c r="AA57" s="113">
        <v>0</v>
      </c>
      <c r="AB57" s="26"/>
      <c r="AC57" s="26"/>
      <c r="AD57" s="26"/>
      <c r="AE57" s="26"/>
      <c r="AF57" s="26"/>
    </row>
    <row r="58" spans="2:32" ht="12.75">
      <c r="B58" s="78" t="s">
        <v>105</v>
      </c>
      <c r="C58" s="65">
        <v>0</v>
      </c>
      <c r="E58" s="78" t="s">
        <v>105</v>
      </c>
      <c r="F58" s="66">
        <v>0</v>
      </c>
      <c r="H58" s="78" t="s">
        <v>105</v>
      </c>
      <c r="I58" s="67">
        <v>0</v>
      </c>
      <c r="X58" s="77" t="s">
        <v>109</v>
      </c>
      <c r="Y58" s="65">
        <v>0</v>
      </c>
      <c r="Z58" s="84">
        <v>0</v>
      </c>
      <c r="AA58" s="113">
        <v>0</v>
      </c>
      <c r="AB58" s="26"/>
      <c r="AC58" s="26"/>
      <c r="AD58" s="26"/>
      <c r="AE58" s="26"/>
      <c r="AF58" s="26"/>
    </row>
    <row r="59" spans="2:32" ht="12.75">
      <c r="B59" s="78" t="s">
        <v>106</v>
      </c>
      <c r="C59" s="65">
        <v>0</v>
      </c>
      <c r="E59" s="78" t="s">
        <v>106</v>
      </c>
      <c r="F59" s="66">
        <v>0</v>
      </c>
      <c r="H59" s="78" t="s">
        <v>106</v>
      </c>
      <c r="I59" s="67">
        <v>0</v>
      </c>
      <c r="X59" s="64" t="s">
        <v>55</v>
      </c>
      <c r="Y59" s="65">
        <v>0</v>
      </c>
      <c r="Z59" s="66">
        <v>0</v>
      </c>
      <c r="AA59" s="159">
        <v>0</v>
      </c>
      <c r="AB59" s="26"/>
      <c r="AC59" s="26"/>
      <c r="AD59" s="26"/>
      <c r="AE59" s="26"/>
      <c r="AF59" s="26"/>
    </row>
    <row r="60" spans="2:32" ht="12.75">
      <c r="B60" s="78" t="s">
        <v>107</v>
      </c>
      <c r="C60" s="65">
        <v>0</v>
      </c>
      <c r="E60" s="78" t="s">
        <v>107</v>
      </c>
      <c r="F60" s="66">
        <v>0</v>
      </c>
      <c r="H60" s="78" t="s">
        <v>107</v>
      </c>
      <c r="I60" s="67">
        <v>0</v>
      </c>
      <c r="X60" s="77" t="s">
        <v>110</v>
      </c>
      <c r="Y60" s="65">
        <v>0</v>
      </c>
      <c r="Z60" s="84">
        <v>0</v>
      </c>
      <c r="AA60" s="113">
        <v>0</v>
      </c>
      <c r="AB60" s="26"/>
      <c r="AC60" s="26"/>
      <c r="AD60" s="26"/>
      <c r="AE60" s="26"/>
      <c r="AF60" s="26"/>
    </row>
    <row r="61" spans="2:32" ht="12.75">
      <c r="B61" s="78" t="s">
        <v>109</v>
      </c>
      <c r="C61" s="65">
        <v>0</v>
      </c>
      <c r="E61" s="78" t="s">
        <v>109</v>
      </c>
      <c r="F61" s="66">
        <v>0</v>
      </c>
      <c r="H61" s="78" t="s">
        <v>109</v>
      </c>
      <c r="I61" s="67">
        <v>0</v>
      </c>
      <c r="X61" s="91" t="s">
        <v>111</v>
      </c>
      <c r="Y61" s="65">
        <v>0</v>
      </c>
      <c r="Z61" s="84">
        <v>0</v>
      </c>
      <c r="AA61" s="113">
        <v>0</v>
      </c>
      <c r="AB61" s="26"/>
      <c r="AC61" s="26"/>
      <c r="AD61" s="26"/>
      <c r="AE61" s="26"/>
      <c r="AF61" s="26"/>
    </row>
    <row r="62" spans="2:32" ht="12.75">
      <c r="B62" s="78" t="s">
        <v>110</v>
      </c>
      <c r="C62" s="65">
        <v>0</v>
      </c>
      <c r="E62" s="78" t="s">
        <v>110</v>
      </c>
      <c r="F62" s="66">
        <v>0</v>
      </c>
      <c r="H62" s="78" t="s">
        <v>110</v>
      </c>
      <c r="I62" s="67">
        <v>0</v>
      </c>
      <c r="X62" s="92" t="s">
        <v>112</v>
      </c>
      <c r="Y62" s="65">
        <v>0</v>
      </c>
      <c r="Z62" s="99">
        <v>0</v>
      </c>
      <c r="AA62" s="113">
        <v>0</v>
      </c>
      <c r="AB62" s="26"/>
      <c r="AC62" s="26"/>
      <c r="AD62" s="26"/>
      <c r="AE62" s="26"/>
      <c r="AF62" s="26"/>
    </row>
    <row r="63" spans="2:32" ht="12.75">
      <c r="B63" s="78" t="s">
        <v>111</v>
      </c>
      <c r="C63" s="65">
        <v>0</v>
      </c>
      <c r="E63" s="78" t="s">
        <v>111</v>
      </c>
      <c r="F63" s="66">
        <v>0</v>
      </c>
      <c r="H63" s="78" t="s">
        <v>111</v>
      </c>
      <c r="I63" s="67">
        <v>0</v>
      </c>
      <c r="X63" s="100"/>
      <c r="Y63" s="101"/>
      <c r="Z63" s="2"/>
      <c r="AA63" s="102"/>
      <c r="AB63" s="133"/>
      <c r="AC63" s="133"/>
      <c r="AD63" s="133"/>
      <c r="AE63" s="133"/>
      <c r="AF63" s="133"/>
    </row>
    <row r="64" spans="2:32" ht="12.75">
      <c r="B64" s="78" t="s">
        <v>112</v>
      </c>
      <c r="C64" s="65">
        <v>0</v>
      </c>
      <c r="E64" s="78" t="s">
        <v>112</v>
      </c>
      <c r="F64" s="66">
        <v>0</v>
      </c>
      <c r="H64" s="78" t="s">
        <v>112</v>
      </c>
      <c r="I64" s="67">
        <v>0</v>
      </c>
      <c r="X64" s="103" t="s">
        <v>114</v>
      </c>
      <c r="Y64" s="104">
        <v>2</v>
      </c>
      <c r="Z64" s="109">
        <v>2</v>
      </c>
      <c r="AA64" s="160">
        <v>0.05128205128205128</v>
      </c>
      <c r="AB64" s="133"/>
      <c r="AC64" s="133"/>
      <c r="AD64" s="133"/>
      <c r="AE64" s="133"/>
      <c r="AF64" s="133"/>
    </row>
    <row r="65" spans="24:32" ht="12.75">
      <c r="X65" s="100"/>
      <c r="Y65" s="101"/>
      <c r="Z65" s="2"/>
      <c r="AA65" s="102"/>
      <c r="AB65" s="133"/>
      <c r="AC65" s="133"/>
      <c r="AD65" s="133"/>
      <c r="AE65" s="133"/>
      <c r="AF65" s="133"/>
    </row>
    <row r="66" spans="24:32" ht="12.75">
      <c r="X66" s="110" t="s">
        <v>115</v>
      </c>
      <c r="Y66" s="111">
        <v>1773</v>
      </c>
      <c r="Z66" s="112">
        <v>1773</v>
      </c>
      <c r="AA66" s="113">
        <v>52.14705882352941</v>
      </c>
      <c r="AB66" s="133"/>
      <c r="AC66" s="133"/>
      <c r="AD66" s="133"/>
      <c r="AE66" s="133"/>
      <c r="AF66" s="133"/>
    </row>
    <row r="67" spans="24:32" ht="12.75">
      <c r="X67" s="114" t="s">
        <v>116</v>
      </c>
      <c r="Y67" s="115">
        <v>40</v>
      </c>
      <c r="Z67" s="116">
        <v>40</v>
      </c>
      <c r="AA67" s="117">
        <v>10.317073170731707</v>
      </c>
      <c r="AB67" s="133"/>
      <c r="AC67" s="133"/>
      <c r="AD67" s="133"/>
      <c r="AE67" s="133"/>
      <c r="AF67" s="133"/>
    </row>
    <row r="68" spans="24:28" ht="12.75">
      <c r="X68" s="1"/>
      <c r="Y68" s="2"/>
      <c r="Z68" s="2"/>
      <c r="AA68" s="2"/>
      <c r="AB68" s="133"/>
    </row>
    <row r="69" spans="24:28" ht="12.75">
      <c r="X69" s="50" t="s">
        <v>15</v>
      </c>
      <c r="Y69" s="118"/>
      <c r="Z69" s="46"/>
      <c r="AA69" s="53"/>
      <c r="AB69" s="133"/>
    </row>
    <row r="70" spans="24:28" ht="12.75">
      <c r="X70" s="61" t="s">
        <v>52</v>
      </c>
      <c r="Y70" s="121"/>
      <c r="Z70" s="49"/>
      <c r="AA70" s="63"/>
      <c r="AB70" s="133"/>
    </row>
    <row r="71" spans="24:28" ht="12.75">
      <c r="X71" s="123"/>
      <c r="Y71" s="124"/>
      <c r="Z71" s="124"/>
      <c r="AA71" s="125"/>
      <c r="AB71" s="133"/>
    </row>
    <row r="72" ht="12.75">
      <c r="AB72" s="133"/>
    </row>
    <row r="73" ht="12.75">
      <c r="AB73" s="133"/>
    </row>
    <row r="74" ht="12.75">
      <c r="AB74" s="133"/>
    </row>
    <row r="75" ht="12.75">
      <c r="AB75" s="133"/>
    </row>
    <row r="76" ht="12.75">
      <c r="AB76" s="133"/>
    </row>
    <row r="77" ht="12.75">
      <c r="AB77" s="133"/>
    </row>
    <row r="78" ht="12.75">
      <c r="AB78" s="133"/>
    </row>
    <row r="79" ht="12.75">
      <c r="AB79" s="133"/>
    </row>
    <row r="80" ht="12.75">
      <c r="AB80" s="133"/>
    </row>
    <row r="81" ht="12.75">
      <c r="AB81" s="133"/>
    </row>
    <row r="82" ht="12.75">
      <c r="AB82" s="133"/>
    </row>
    <row r="83" ht="12.75">
      <c r="AB83" s="133"/>
    </row>
    <row r="84" ht="12.75">
      <c r="AB84" s="133"/>
    </row>
    <row r="85" ht="12.75">
      <c r="AB85" s="133"/>
    </row>
    <row r="86" ht="12.75">
      <c r="AB86" s="133"/>
    </row>
    <row r="87" ht="12.75">
      <c r="AB87" s="133"/>
    </row>
    <row r="88" ht="12.75">
      <c r="AB88" s="133"/>
    </row>
    <row r="89" ht="12.75">
      <c r="AB89" s="133"/>
    </row>
    <row r="90" ht="12.75">
      <c r="AB90" s="133"/>
    </row>
    <row r="91" ht="12.75">
      <c r="AB91" s="133"/>
    </row>
    <row r="92" ht="12.75">
      <c r="AB92" s="133"/>
    </row>
    <row r="93" ht="12.75">
      <c r="AB93" s="133"/>
    </row>
    <row r="94" ht="12.75">
      <c r="AB94" s="133"/>
    </row>
    <row r="95" ht="12.75">
      <c r="AB95" s="133"/>
    </row>
    <row r="96" ht="12.75">
      <c r="AB96" s="133"/>
    </row>
    <row r="97" ht="12.75">
      <c r="AB97" s="133"/>
    </row>
    <row r="98" ht="12.75">
      <c r="AB98" s="133"/>
    </row>
    <row r="99" ht="12.75">
      <c r="AB99" s="133"/>
    </row>
    <row r="100" ht="12.75">
      <c r="AB100" s="133"/>
    </row>
    <row r="101" ht="12.75">
      <c r="AB101" s="133"/>
    </row>
    <row r="102" ht="12.75">
      <c r="AB102" s="133"/>
    </row>
    <row r="103" ht="12.75">
      <c r="AB103" s="133"/>
    </row>
    <row r="104" ht="12.75">
      <c r="AB104" s="133"/>
    </row>
    <row r="105" ht="12.75">
      <c r="AB105" s="133"/>
    </row>
    <row r="106" ht="12.75">
      <c r="AB106" s="133"/>
    </row>
    <row r="107" ht="12.75">
      <c r="AB107" s="133"/>
    </row>
    <row r="108" ht="12.75">
      <c r="AB108" s="133"/>
    </row>
    <row r="109" ht="12.75">
      <c r="AB109" s="133"/>
    </row>
    <row r="110" ht="12.75">
      <c r="AB110" s="133"/>
    </row>
    <row r="111" ht="12.75">
      <c r="AB111" s="13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Y66"/>
  <sheetViews>
    <sheetView workbookViewId="0" topLeftCell="A28">
      <selection activeCell="G11" sqref="G11"/>
    </sheetView>
  </sheetViews>
  <sheetFormatPr defaultColWidth="9.140625" defaultRowHeight="12.75"/>
  <cols>
    <col min="1" max="16384" width="8.7109375" style="132" customWidth="1"/>
  </cols>
  <sheetData>
    <row r="3" spans="2:6" ht="12.75">
      <c r="B3" s="132" t="s">
        <v>166</v>
      </c>
      <c r="F3" s="132" t="s">
        <v>167</v>
      </c>
    </row>
    <row r="5" spans="2:25" ht="12.75">
      <c r="B5" s="161" t="s">
        <v>168</v>
      </c>
      <c r="D5" s="130"/>
      <c r="E5" s="2"/>
      <c r="F5" s="2"/>
      <c r="G5" s="2"/>
      <c r="H5" s="2"/>
      <c r="I5" s="2"/>
      <c r="K5" s="2"/>
      <c r="L5" s="130"/>
      <c r="M5" s="162"/>
      <c r="N5" s="163"/>
      <c r="O5" s="164"/>
      <c r="P5" s="164"/>
      <c r="Q5" s="165"/>
      <c r="R5" s="165"/>
      <c r="S5" s="166"/>
      <c r="U5" s="130"/>
      <c r="V5" s="130"/>
      <c r="W5" s="162"/>
      <c r="X5" s="167"/>
      <c r="Y5" s="167"/>
    </row>
    <row r="6" spans="2:25" ht="12.75">
      <c r="B6" s="161" t="s">
        <v>169</v>
      </c>
      <c r="D6" s="130"/>
      <c r="E6" s="2"/>
      <c r="F6" s="2"/>
      <c r="G6" s="2"/>
      <c r="H6" s="2"/>
      <c r="I6" s="2"/>
      <c r="K6" s="2"/>
      <c r="L6" s="130"/>
      <c r="M6" s="162"/>
      <c r="N6" s="168"/>
      <c r="O6" s="2"/>
      <c r="P6" s="2"/>
      <c r="Q6" s="130"/>
      <c r="R6" s="130"/>
      <c r="S6" s="169"/>
      <c r="U6" s="130"/>
      <c r="V6" s="130"/>
      <c r="W6" s="162"/>
      <c r="X6" s="167"/>
      <c r="Y6" s="167"/>
    </row>
    <row r="7" spans="2:25" ht="12.75">
      <c r="B7" s="161" t="s">
        <v>170</v>
      </c>
      <c r="D7" s="130"/>
      <c r="E7" s="2"/>
      <c r="F7" s="2"/>
      <c r="G7" s="2"/>
      <c r="H7" s="2"/>
      <c r="I7" s="2"/>
      <c r="K7" s="2"/>
      <c r="L7" s="130"/>
      <c r="M7" s="162"/>
      <c r="N7" s="168"/>
      <c r="O7" s="2"/>
      <c r="P7" s="2"/>
      <c r="Q7" s="130"/>
      <c r="R7" s="130"/>
      <c r="S7" s="169"/>
      <c r="U7" s="130"/>
      <c r="V7" s="130"/>
      <c r="W7" s="162"/>
      <c r="X7" s="167"/>
      <c r="Y7" s="167"/>
    </row>
    <row r="8" spans="2:25" ht="12.75">
      <c r="B8" s="170" t="s">
        <v>171</v>
      </c>
      <c r="C8" s="129"/>
      <c r="D8" s="130"/>
      <c r="E8" s="2"/>
      <c r="F8" s="2"/>
      <c r="G8" s="2"/>
      <c r="H8" s="2"/>
      <c r="I8" s="2"/>
      <c r="K8" s="2"/>
      <c r="L8" s="130"/>
      <c r="M8" s="162"/>
      <c r="N8" s="168"/>
      <c r="O8" s="2"/>
      <c r="P8" s="2"/>
      <c r="Q8" s="130"/>
      <c r="R8" s="130"/>
      <c r="S8" s="169"/>
      <c r="U8" s="130"/>
      <c r="V8" s="130"/>
      <c r="W8" s="162"/>
      <c r="X8" s="167"/>
      <c r="Y8" s="167"/>
    </row>
    <row r="9" spans="2:25" ht="12.75">
      <c r="B9" s="161" t="s">
        <v>172</v>
      </c>
      <c r="C9" s="129"/>
      <c r="D9" s="130"/>
      <c r="E9" s="2"/>
      <c r="F9" s="2"/>
      <c r="G9" s="2"/>
      <c r="H9" s="2"/>
      <c r="I9" s="2"/>
      <c r="K9" s="2"/>
      <c r="L9" s="130"/>
      <c r="M9" s="162"/>
      <c r="N9" s="168"/>
      <c r="O9" s="2"/>
      <c r="P9" s="2"/>
      <c r="Q9" s="130"/>
      <c r="R9" s="130"/>
      <c r="S9" s="169"/>
      <c r="U9" s="130"/>
      <c r="V9" s="130"/>
      <c r="W9" s="162"/>
      <c r="X9" s="167"/>
      <c r="Y9" s="167"/>
    </row>
    <row r="10" spans="2:25" ht="12.75">
      <c r="B10" s="162" t="s">
        <v>127</v>
      </c>
      <c r="C10" s="129"/>
      <c r="D10" s="130"/>
      <c r="E10" s="2"/>
      <c r="F10" s="2"/>
      <c r="G10" s="2"/>
      <c r="H10" s="2"/>
      <c r="I10" s="2"/>
      <c r="K10" s="2"/>
      <c r="L10" s="130"/>
      <c r="M10" s="162"/>
      <c r="N10" s="168"/>
      <c r="O10" s="2"/>
      <c r="P10" s="2"/>
      <c r="Q10" s="130"/>
      <c r="R10" s="130"/>
      <c r="S10" s="169"/>
      <c r="U10" s="130"/>
      <c r="V10" s="130"/>
      <c r="W10" s="162"/>
      <c r="X10" s="167"/>
      <c r="Y10" s="167"/>
    </row>
    <row r="11" spans="2:25" ht="12.75">
      <c r="B11" s="161" t="s">
        <v>173</v>
      </c>
      <c r="D11" s="130"/>
      <c r="E11" s="2"/>
      <c r="F11" s="2"/>
      <c r="G11" s="171"/>
      <c r="H11" s="2"/>
      <c r="I11" s="2"/>
      <c r="K11" s="2"/>
      <c r="L11" s="130"/>
      <c r="M11" s="162"/>
      <c r="N11" s="168"/>
      <c r="O11" s="2"/>
      <c r="P11" s="2"/>
      <c r="Q11" s="130"/>
      <c r="R11" s="130"/>
      <c r="S11" s="169"/>
      <c r="U11" s="130"/>
      <c r="V11" s="130"/>
      <c r="W11" s="162"/>
      <c r="X11" s="167"/>
      <c r="Y11" s="167"/>
    </row>
    <row r="12" spans="2:25" ht="12.75">
      <c r="B12" s="161" t="s">
        <v>148</v>
      </c>
      <c r="D12" s="130"/>
      <c r="E12" s="2"/>
      <c r="F12" s="2"/>
      <c r="G12" s="2"/>
      <c r="H12" s="2"/>
      <c r="I12" s="2"/>
      <c r="K12" s="2"/>
      <c r="L12" s="130"/>
      <c r="M12" s="162"/>
      <c r="N12" s="168"/>
      <c r="O12" s="2"/>
      <c r="P12" s="2"/>
      <c r="Q12" s="130"/>
      <c r="R12" s="130"/>
      <c r="S12" s="169"/>
      <c r="U12" s="130"/>
      <c r="V12" s="130"/>
      <c r="W12" s="162"/>
      <c r="X12" s="167"/>
      <c r="Y12" s="167"/>
    </row>
    <row r="13" spans="2:25" ht="12.75">
      <c r="B13" s="161" t="s">
        <v>174</v>
      </c>
      <c r="C13" s="129"/>
      <c r="D13" s="130"/>
      <c r="E13" s="2"/>
      <c r="F13" s="2"/>
      <c r="G13" s="2"/>
      <c r="H13" s="2"/>
      <c r="I13" s="2"/>
      <c r="K13" s="2"/>
      <c r="L13" s="130"/>
      <c r="M13" s="162"/>
      <c r="N13" s="172"/>
      <c r="O13" s="2"/>
      <c r="P13" s="2"/>
      <c r="Q13" s="130"/>
      <c r="R13" s="130"/>
      <c r="S13" s="169"/>
      <c r="U13" s="130"/>
      <c r="V13" s="130"/>
      <c r="W13" s="2"/>
      <c r="X13" s="167"/>
      <c r="Y13" s="167"/>
    </row>
    <row r="14" spans="2:3" ht="12.75">
      <c r="B14" s="161" t="s">
        <v>175</v>
      </c>
      <c r="C14" s="129"/>
    </row>
    <row r="15" spans="2:3" ht="12.75">
      <c r="B15" s="162" t="s">
        <v>176</v>
      </c>
      <c r="C15" s="129"/>
    </row>
    <row r="16" spans="2:3" ht="12.75">
      <c r="B16" s="161" t="s">
        <v>177</v>
      </c>
      <c r="C16" s="129"/>
    </row>
    <row r="17" spans="2:3" ht="12.75">
      <c r="B17" s="161" t="s">
        <v>178</v>
      </c>
      <c r="C17" s="129"/>
    </row>
    <row r="18" ht="12.75">
      <c r="B18" s="161" t="s">
        <v>179</v>
      </c>
    </row>
    <row r="19" ht="12.75">
      <c r="B19" s="161" t="s">
        <v>180</v>
      </c>
    </row>
    <row r="20" ht="12.75">
      <c r="B20" s="161" t="s">
        <v>181</v>
      </c>
    </row>
    <row r="21" spans="2:3" ht="12.75">
      <c r="B21" s="161" t="s">
        <v>182</v>
      </c>
      <c r="C21" s="129"/>
    </row>
    <row r="22" spans="2:3" ht="12.75">
      <c r="B22" s="161" t="s">
        <v>183</v>
      </c>
      <c r="C22" s="129"/>
    </row>
    <row r="23" ht="12.75">
      <c r="B23" s="162" t="s">
        <v>184</v>
      </c>
    </row>
    <row r="24" ht="12.75">
      <c r="B24" s="162" t="s">
        <v>185</v>
      </c>
    </row>
    <row r="25" ht="12.75">
      <c r="B25" s="162" t="s">
        <v>186</v>
      </c>
    </row>
    <row r="26" ht="12.75">
      <c r="B26" s="162" t="s">
        <v>187</v>
      </c>
    </row>
    <row r="27" ht="12.75">
      <c r="B27" s="161" t="s">
        <v>188</v>
      </c>
    </row>
    <row r="28" ht="12.75">
      <c r="B28" s="161" t="s">
        <v>189</v>
      </c>
    </row>
    <row r="29" ht="12.75">
      <c r="B29" s="162" t="s">
        <v>190</v>
      </c>
    </row>
    <row r="30" ht="12.75">
      <c r="B30" s="161" t="s">
        <v>191</v>
      </c>
    </row>
    <row r="31" ht="12.75">
      <c r="B31" s="161" t="s">
        <v>123</v>
      </c>
    </row>
    <row r="32" ht="12.75">
      <c r="B32" s="162" t="s">
        <v>192</v>
      </c>
    </row>
    <row r="33" ht="12.75">
      <c r="B33" s="161" t="s">
        <v>193</v>
      </c>
    </row>
    <row r="34" ht="12.75">
      <c r="B34" s="162" t="s">
        <v>194</v>
      </c>
    </row>
    <row r="35" ht="12.75">
      <c r="B35" s="161" t="s">
        <v>195</v>
      </c>
    </row>
    <row r="36" ht="12.75">
      <c r="B36" s="162" t="s">
        <v>196</v>
      </c>
    </row>
    <row r="37" ht="12.75">
      <c r="B37" s="162" t="s">
        <v>197</v>
      </c>
    </row>
    <row r="38" ht="12.75">
      <c r="B38" s="163" t="s">
        <v>198</v>
      </c>
    </row>
    <row r="39" ht="12.75">
      <c r="B39" s="161" t="s">
        <v>147</v>
      </c>
    </row>
    <row r="40" ht="12.75">
      <c r="B40" s="163" t="s">
        <v>199</v>
      </c>
    </row>
    <row r="41" ht="12.75">
      <c r="B41" s="161" t="s">
        <v>200</v>
      </c>
    </row>
    <row r="42" ht="12.75">
      <c r="B42" s="161" t="s">
        <v>201</v>
      </c>
    </row>
    <row r="43" ht="12.75">
      <c r="B43" s="163" t="s">
        <v>202</v>
      </c>
    </row>
    <row r="44" ht="12.75">
      <c r="B44" s="161" t="s">
        <v>203</v>
      </c>
    </row>
    <row r="45" ht="12.75">
      <c r="B45" s="163" t="s">
        <v>204</v>
      </c>
    </row>
    <row r="46" ht="12.75">
      <c r="B46" s="161" t="s">
        <v>205</v>
      </c>
    </row>
    <row r="47" ht="12.75">
      <c r="B47" s="161" t="s">
        <v>206</v>
      </c>
    </row>
    <row r="48" ht="12.75">
      <c r="B48" s="163" t="s">
        <v>207</v>
      </c>
    </row>
    <row r="49" ht="12.75">
      <c r="B49" s="161" t="s">
        <v>136</v>
      </c>
    </row>
    <row r="50" ht="12.75">
      <c r="B50" s="162" t="s">
        <v>131</v>
      </c>
    </row>
    <row r="51" ht="12.75">
      <c r="B51" s="161" t="s">
        <v>208</v>
      </c>
    </row>
    <row r="52" ht="12.75">
      <c r="B52" s="161" t="s">
        <v>139</v>
      </c>
    </row>
    <row r="53" ht="12.75">
      <c r="B53" s="163" t="s">
        <v>209</v>
      </c>
    </row>
    <row r="54" ht="12.75">
      <c r="B54" s="161" t="s">
        <v>210</v>
      </c>
    </row>
    <row r="55" ht="12.75">
      <c r="B55" s="163" t="s">
        <v>211</v>
      </c>
    </row>
    <row r="56" ht="12.75">
      <c r="B56" s="161" t="s">
        <v>212</v>
      </c>
    </row>
    <row r="57" ht="12.75">
      <c r="B57" s="161" t="s">
        <v>121</v>
      </c>
    </row>
    <row r="58" ht="12.75">
      <c r="B58" s="161" t="s">
        <v>213</v>
      </c>
    </row>
    <row r="59" ht="12.75">
      <c r="B59" s="161" t="s">
        <v>214</v>
      </c>
    </row>
    <row r="60" ht="12.75">
      <c r="B60" s="161" t="s">
        <v>122</v>
      </c>
    </row>
    <row r="61" ht="12.75">
      <c r="B61" s="161" t="s">
        <v>215</v>
      </c>
    </row>
    <row r="62" ht="12.75">
      <c r="B62" s="161" t="s">
        <v>216</v>
      </c>
    </row>
    <row r="63" ht="12.75">
      <c r="B63" s="163" t="s">
        <v>217</v>
      </c>
    </row>
    <row r="64" ht="12.75">
      <c r="B64" s="163" t="s">
        <v>218</v>
      </c>
    </row>
    <row r="65" ht="12.75">
      <c r="B65" s="161" t="s">
        <v>219</v>
      </c>
    </row>
    <row r="66" ht="12.75">
      <c r="B66" s="163" t="s">
        <v>220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9" sqref="M19"/>
    </sheetView>
  </sheetViews>
  <sheetFormatPr defaultColWidth="9.140625" defaultRowHeight="12.75"/>
  <cols>
    <col min="1" max="16384" width="8.7109375" style="13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